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ΠΑΡΑΤΑΞΕΙΣ" sheetId="1" r:id="rId1"/>
    <sheet name="ΥΠΟΨΗΦΙΟΙ" sheetId="2" r:id="rId2"/>
  </sheets>
  <definedNames>
    <definedName name="_xlnm.Print_Titles" localSheetId="1">'ΥΠΟΨΗΦΙΟΙ'!$A:$A,'ΥΠΟΨΗΦΙΟΙ'!$1:$1</definedName>
  </definedNames>
  <calcPr fullCalcOnLoad="1"/>
</workbook>
</file>

<file path=xl/sharedStrings.xml><?xml version="1.0" encoding="utf-8"?>
<sst xmlns="http://schemas.openxmlformats.org/spreadsheetml/2006/main" count="274" uniqueCount="226">
  <si>
    <t>Εκλογές 2005</t>
  </si>
  <si>
    <t>Εφορευτική Επιτροπή</t>
  </si>
  <si>
    <t>Ψηφίσαντες</t>
  </si>
  <si>
    <t>Έγκυρα</t>
  </si>
  <si>
    <t>Άκυρα</t>
  </si>
  <si>
    <t>Λευκά</t>
  </si>
  <si>
    <t>AKKτη</t>
  </si>
  <si>
    <t>ΑΚΚΙ %</t>
  </si>
  <si>
    <t>ΑΡΠΑ</t>
  </si>
  <si>
    <t>ΑΡΠΑ %</t>
  </si>
  <si>
    <t>ΠΔΚ</t>
  </si>
  <si>
    <t>ΠΔΚ %</t>
  </si>
  <si>
    <t>Αθήνα</t>
  </si>
  <si>
    <t>Λαλούση Πωλίνα, Παπαδοπούλου Ελευθερία, Σαμπράκος Λάμπρος, Σβανιάς Μίλτος, Τασιούδη Κωνσταντίνα</t>
  </si>
  <si>
    <t>Χαλκίδα</t>
  </si>
  <si>
    <t>Παππάς Παναγιώτης, Σβορώνος Σταμάτης</t>
  </si>
  <si>
    <t>Θήβα</t>
  </si>
  <si>
    <t>Δεβετζή Καλλιόπη, Νικολάου Γ.</t>
  </si>
  <si>
    <t>Λαμία</t>
  </si>
  <si>
    <t>Σκούρτη Γιαννούλα, Δρακάκης Αθανάσιος, Μπατίκας Δημήτριος</t>
  </si>
  <si>
    <t xml:space="preserve">Αγρίνιο </t>
  </si>
  <si>
    <t>Τομαρίδης Σωτήριος, Λαϊνά Αφροδίτη</t>
  </si>
  <si>
    <t>Ιωάννινα</t>
  </si>
  <si>
    <t>Χριστοδούλου Γεωργία, Νάστος Ιωάννης</t>
  </si>
  <si>
    <t>Κέρκυρα</t>
  </si>
  <si>
    <t>Μπουρλογιάννης Κωνσταντίνος, Παγκράτης Λεωνίδας</t>
  </si>
  <si>
    <t>Βόλος</t>
  </si>
  <si>
    <t>Λάρισα</t>
  </si>
  <si>
    <t>Βαλιάκος Γιώργος, Σπηλιώτου Βάγια, Γκουγκούλης Δημήτρης</t>
  </si>
  <si>
    <t>Τρίκαλα</t>
  </si>
  <si>
    <t>Μπαλωμένος Δημήτρης, Όκκας Κωνσταντίνος</t>
  </si>
  <si>
    <t>Καρδίτσα</t>
  </si>
  <si>
    <t>Τσαντήλας Ηλίας, Αθανασοπούλου Φωτεινή</t>
  </si>
  <si>
    <t>Θεσσαλονίκη</t>
  </si>
  <si>
    <t>Ντελιούσης Γιώργος, Καρανικόλας Γιώργος, Σταμκοπούλου Αναστασία</t>
  </si>
  <si>
    <t>Κατερίνη</t>
  </si>
  <si>
    <t>Τζέγκας Λεωνίδας, Δένης Δημήτρης</t>
  </si>
  <si>
    <t>Βέροια</t>
  </si>
  <si>
    <t>Παπαδόπουλος Σάββας, Κίκα Φωτεινή</t>
  </si>
  <si>
    <t>Κιλκίς</t>
  </si>
  <si>
    <t>Κουμαρτζής Αναστάσιος, Παπαδόπουλος Νικόλαος</t>
  </si>
  <si>
    <t>Σέρρες</t>
  </si>
  <si>
    <t>Τσέλκας Κωνσταντίνος, Χίτζιος Κωνσταντίνος</t>
  </si>
  <si>
    <t>Ξάνθη</t>
  </si>
  <si>
    <t>Χατζούδη Σαπφώ, Μάρτζα Λαμπρινή</t>
  </si>
  <si>
    <t>Αλεξανδρούπολη</t>
  </si>
  <si>
    <t>Αρσένογλου Κωνσταντίνος, Ιωάννου Νεκταρία</t>
  </si>
  <si>
    <t>Πάτρα</t>
  </si>
  <si>
    <t>Ασημακόπουλος Ανδρέας, Καραπατάκης Βασίλης</t>
  </si>
  <si>
    <t>Σπάρτη</t>
  </si>
  <si>
    <t>Λέγος Αθανάσιος, Δάνα-Αθανασιάδου Μαργαρίτα</t>
  </si>
  <si>
    <t>Πύργος</t>
  </si>
  <si>
    <t>Παπακωνσταντίνου Κωνσταντίνα, Κουκούτση Ιουλία</t>
  </si>
  <si>
    <t>Καλαμάτα</t>
  </si>
  <si>
    <t>Μακρής Χαράλαμπος, Μπαξεβανάκης Σωτήρης</t>
  </si>
  <si>
    <t>Κόρινθος</t>
  </si>
  <si>
    <t>Καραμανέας Πέτρος, Παντελάκης Μανώλης</t>
  </si>
  <si>
    <t>Άργος</t>
  </si>
  <si>
    <t>Κατσαμπής Ιωάννης, Στεφανοπούλου-Καραμπέτσου Γεωργία</t>
  </si>
  <si>
    <t>Τρίπολη</t>
  </si>
  <si>
    <t>Καραΐσκος Αθανάσιος, Μιχαηλίδης Γιώργος</t>
  </si>
  <si>
    <t>Μυτιλήνη</t>
  </si>
  <si>
    <t>Πέρρου Μαρία, Τουρβαλή Μυρσίνη</t>
  </si>
  <si>
    <t>Χίος</t>
  </si>
  <si>
    <t>Καρατζάνος Παναγιώτης, Στραχίνης Ηλίας</t>
  </si>
  <si>
    <t>Ρόδος</t>
  </si>
  <si>
    <t>Περσιάνης Κυριάκος, Παρινός Κωνσταντίνος</t>
  </si>
  <si>
    <t>Κως</t>
  </si>
  <si>
    <t>Χανιά</t>
  </si>
  <si>
    <t>Σαριδάκης Μιχάλης, Μουσουράκης Γιώργος</t>
  </si>
  <si>
    <t>Ρέθυμνο</t>
  </si>
  <si>
    <t>Λιουδάκη Δήμητρα, Λαϊνάκη Αργυρώ</t>
  </si>
  <si>
    <t>Ηράκλειο</t>
  </si>
  <si>
    <t>Μαρινάκη Θεώνη, Μελιδόνη Σοφία</t>
  </si>
  <si>
    <t>Ιεράπετρα</t>
  </si>
  <si>
    <t>Σπυριδάκης Μιχάλης, Σφακιανάκης Ιωάννης</t>
  </si>
  <si>
    <t>Σύνολο</t>
  </si>
  <si>
    <t>Έδρες</t>
  </si>
  <si>
    <t>Ψήφοι στην Α΄ κατανομή</t>
  </si>
  <si>
    <t>Εκλογικό Μέτρο</t>
  </si>
  <si>
    <t>Υπόλοιπο ψήφων για Β' κατανομή</t>
  </si>
  <si>
    <t>Έδρες από Α΄ κατανομή</t>
  </si>
  <si>
    <t>Έδρες από Β΄ κατανομή</t>
  </si>
  <si>
    <t>Εκλ. Τμήμα Αθήνας</t>
  </si>
  <si>
    <t>Εκλ. Τμήμα Μυτιλήνης</t>
  </si>
  <si>
    <t>ΠΑΡΑΡΤΗΜΑ ΦΘΙΩΤΙΔΑΣ</t>
  </si>
  <si>
    <t>ΠΑΡΑΡΤΗΜΑ ΑΙΤΩΛΟΑΚΑΡΝΑΝΙΑΣ-ΛΕΥΚΑΔΑΣ</t>
  </si>
  <si>
    <t>ΠΑΡΑΡΤΗΜΑ ΗΠΕΙΡΟΥ</t>
  </si>
  <si>
    <t>ΠΑΡΑΡΤΗΜΑ ΜΑΚΕΔΟΝΙΑΣ-ΘΡΑΚΗΣ</t>
  </si>
  <si>
    <t>ΠΑΡΑΡΤΗΜΑ ΚΡΗΤΗΣ</t>
  </si>
  <si>
    <t>ΠΑΡΑΡΤΗΜΑ ΛΑΡΙΣΑΣ</t>
  </si>
  <si>
    <t>ΠΑΡΑΡΤΗΜΑ ΜΑΓΝΗΣΙΑΣ</t>
  </si>
  <si>
    <t>ΠΑΡΑΡΤΗΜΑ ΠΕΛΟΠΟΝΝΗΣΟΥ (συγκεντρωτικά)</t>
  </si>
  <si>
    <t>Εκλ. Τμήμα Πάτρας</t>
  </si>
  <si>
    <t>Εκλ. Τμήμα Τρίπολης</t>
  </si>
  <si>
    <t>Εκλ. Τμήμα Καλαμάτας</t>
  </si>
  <si>
    <t>Εκλ. Τμήμα Άργους</t>
  </si>
  <si>
    <t>Εκλ. Τμήμα Κορίνθου</t>
  </si>
  <si>
    <t>Εκλ. Τμήμα Σπάρτης</t>
  </si>
  <si>
    <t>Εκλ. Τμήμα Πύργου Ηλείας</t>
  </si>
  <si>
    <t>ΣΥΝΟΛΟ</t>
  </si>
  <si>
    <t>ΑΚΚτη</t>
  </si>
  <si>
    <t>Γκογκάκης</t>
  </si>
  <si>
    <t>Πολύδωρος</t>
  </si>
  <si>
    <t>Γιώργος</t>
  </si>
  <si>
    <t>Σαντοριναίος</t>
  </si>
  <si>
    <t>Άγγελος</t>
  </si>
  <si>
    <t>Σωτηρίου</t>
  </si>
  <si>
    <t>Σωτήρης</t>
  </si>
  <si>
    <t>Τράκας</t>
  </si>
  <si>
    <t>Δημήτρης</t>
  </si>
  <si>
    <t>Τραχήλη</t>
  </si>
  <si>
    <t>Αθηνά</t>
  </si>
  <si>
    <t>Φώκος</t>
  </si>
  <si>
    <t>Χαραλαμπάκης</t>
  </si>
  <si>
    <t>Αλεβίζου</t>
  </si>
  <si>
    <t>Φωτεινή</t>
  </si>
  <si>
    <t>Λάμπρος</t>
  </si>
  <si>
    <t>Γιανναράκη</t>
  </si>
  <si>
    <t>Βασιλική</t>
  </si>
  <si>
    <t>Ελευθεριάδης</t>
  </si>
  <si>
    <t>Γιάννης</t>
  </si>
  <si>
    <t>Ζώης</t>
  </si>
  <si>
    <t>Παναγιώτης</t>
  </si>
  <si>
    <t>Ηλιόπουλος</t>
  </si>
  <si>
    <t>Διονύσης</t>
  </si>
  <si>
    <t>Καραγιάννης</t>
  </si>
  <si>
    <t>Καρατάσου</t>
  </si>
  <si>
    <t>Κατερίνα</t>
  </si>
  <si>
    <t>Κλαυδιανός</t>
  </si>
  <si>
    <t>Ανδρέας</t>
  </si>
  <si>
    <t>Κωστάτος</t>
  </si>
  <si>
    <t>Ξενοκράτης</t>
  </si>
  <si>
    <t>Λαζαρίδης</t>
  </si>
  <si>
    <t>Γρηγόρης</t>
  </si>
  <si>
    <t>Λιερός</t>
  </si>
  <si>
    <t>Μαυροκέφαλος</t>
  </si>
  <si>
    <t>Σέργιος</t>
  </si>
  <si>
    <t>Μήτση</t>
  </si>
  <si>
    <t>Κλειώ</t>
  </si>
  <si>
    <t>Παπαδοπούλου</t>
  </si>
  <si>
    <t>Χρυσούλα</t>
  </si>
  <si>
    <t>Σαράτση</t>
  </si>
  <si>
    <t>Νίκος</t>
  </si>
  <si>
    <t>Σκυλογιάννη</t>
  </si>
  <si>
    <t>Κωνσταντίνα</t>
  </si>
  <si>
    <t>Στούγιου</t>
  </si>
  <si>
    <t>Δέσποινα</t>
  </si>
  <si>
    <t>Τσακανίκας</t>
  </si>
  <si>
    <t>Φούσκης</t>
  </si>
  <si>
    <t>Χόβολος</t>
  </si>
  <si>
    <t>Θόδωρος</t>
  </si>
  <si>
    <t>Χριστοδούλου</t>
  </si>
  <si>
    <t>Χρυσοχόου</t>
  </si>
  <si>
    <t>Ανδρεανίδης</t>
  </si>
  <si>
    <t>Λάζαρος</t>
  </si>
  <si>
    <t>Βογιατζής</t>
  </si>
  <si>
    <t>Διαμαντόπουλος</t>
  </si>
  <si>
    <t>Ορέστης</t>
  </si>
  <si>
    <t>Ιγνατιάδης</t>
  </si>
  <si>
    <t>Καλυβιώτη</t>
  </si>
  <si>
    <t>Όλγα</t>
  </si>
  <si>
    <t>Καλφάδης</t>
  </si>
  <si>
    <t>Καράμπελας</t>
  </si>
  <si>
    <t>Μίμης</t>
  </si>
  <si>
    <t>Καρανικολάου</t>
  </si>
  <si>
    <t>Καρλατήρας</t>
  </si>
  <si>
    <t>Κάστη</t>
  </si>
  <si>
    <t>Αναστάσιος</t>
  </si>
  <si>
    <t>Κόφφας</t>
  </si>
  <si>
    <t>Κυριακόπουλος</t>
  </si>
  <si>
    <t>Κώστας</t>
  </si>
  <si>
    <t>Μπαλτόπουλος</t>
  </si>
  <si>
    <t>Βασίλης</t>
  </si>
  <si>
    <t>Νίκα</t>
  </si>
  <si>
    <t>Σοφία</t>
  </si>
  <si>
    <t>Σταύρου</t>
  </si>
  <si>
    <t>Στειρόπουλος</t>
  </si>
  <si>
    <t>Τράικος</t>
  </si>
  <si>
    <t>Τσαρούχα</t>
  </si>
  <si>
    <t>Παρασκευή</t>
  </si>
  <si>
    <t>Χατζή</t>
  </si>
  <si>
    <t>Γλύκα</t>
  </si>
  <si>
    <t>Χρηστίδης</t>
  </si>
  <si>
    <t>Ειρήνη</t>
  </si>
  <si>
    <t>Εκλ. Τμήμα Καρδίτσας</t>
  </si>
  <si>
    <t>Εκλ. Τμήμα Τρικάλων</t>
  </si>
  <si>
    <t>Εκλ. Τμήμα Κω</t>
  </si>
  <si>
    <t>Εκλ. Τμήμα Ρόδου</t>
  </si>
  <si>
    <t>Εκλ. Τμήμα Χίου</t>
  </si>
  <si>
    <t>Εκλ. Τμήμα Θήβας</t>
  </si>
  <si>
    <t>Ζαρζούρας</t>
  </si>
  <si>
    <t>Ιάκωβος</t>
  </si>
  <si>
    <t>Ζαφείρης</t>
  </si>
  <si>
    <t>Πέτρος</t>
  </si>
  <si>
    <t>Κουρουπίδης</t>
  </si>
  <si>
    <t>Στέλιος</t>
  </si>
  <si>
    <t>Καρατζάνος</t>
  </si>
  <si>
    <t>Πολυζώης</t>
  </si>
  <si>
    <t>Ιωάννης</t>
  </si>
  <si>
    <t>Ρόζος</t>
  </si>
  <si>
    <t>Γεώργιος</t>
  </si>
  <si>
    <t>Αντωνιάδης</t>
  </si>
  <si>
    <t>Μίχας</t>
  </si>
  <si>
    <t>Μιχάλης</t>
  </si>
  <si>
    <t>Μπίλιας</t>
  </si>
  <si>
    <t>Ξένος</t>
  </si>
  <si>
    <t>Πατσόγλου</t>
  </si>
  <si>
    <t>Ελένη</t>
  </si>
  <si>
    <t>Ακριτίδου</t>
  </si>
  <si>
    <t>Αναστασία</t>
  </si>
  <si>
    <t>Αλεξίου</t>
  </si>
  <si>
    <t>Ζαγανίδου</t>
  </si>
  <si>
    <t>Δήμητρα</t>
  </si>
  <si>
    <t>Εριφύλη (Φιλιώ)</t>
  </si>
  <si>
    <t>Χαράλαμπος (Μπάμπης</t>
  </si>
  <si>
    <t>Νιτσοτόλη</t>
  </si>
  <si>
    <t>Παπαδημακοπούλου</t>
  </si>
  <si>
    <t>Μαρία</t>
  </si>
  <si>
    <t>Γαρυφαλιά (Φιλιώ)</t>
  </si>
  <si>
    <t>Σταματογιάννη</t>
  </si>
  <si>
    <t>Τζωρτζάκος</t>
  </si>
  <si>
    <t>`</t>
  </si>
  <si>
    <t>ΧΑΛΚΙΔΑ</t>
  </si>
  <si>
    <t>ΚΕΡΚΥΡΑ</t>
  </si>
  <si>
    <t>Πολλαετίδου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</si>
</sst>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0000"/>
    <numFmt numFmtId="173" formatCode="0.000"/>
    <numFmt numFmtId="174" formatCode="0.0%"/>
  </numFmts>
  <fonts count="17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Arial Greek"/>
      <family val="2"/>
    </font>
    <font>
      <b/>
      <sz val="12"/>
      <color indexed="12"/>
      <name val="Arial Greek"/>
      <family val="0"/>
    </font>
    <font>
      <b/>
      <sz val="14"/>
      <name val="Arial Greek"/>
      <family val="2"/>
    </font>
    <font>
      <sz val="12"/>
      <name val="Arial Greek"/>
      <family val="2"/>
    </font>
    <font>
      <b/>
      <sz val="12"/>
      <color indexed="9"/>
      <name val="Arial Greek"/>
      <family val="2"/>
    </font>
    <font>
      <b/>
      <sz val="18"/>
      <color indexed="9"/>
      <name val="Arial Greek"/>
      <family val="2"/>
    </font>
    <font>
      <b/>
      <sz val="18"/>
      <name val="Arial Greek"/>
      <family val="2"/>
    </font>
    <font>
      <b/>
      <sz val="14"/>
      <color indexed="12"/>
      <name val="Arial Greek"/>
      <family val="0"/>
    </font>
    <font>
      <b/>
      <sz val="8"/>
      <name val="Arial Greek"/>
      <family val="2"/>
    </font>
    <font>
      <sz val="8"/>
      <name val="Arial Greek"/>
      <family val="2"/>
    </font>
    <font>
      <sz val="8"/>
      <color indexed="10"/>
      <name val="Arial Greek"/>
      <family val="2"/>
    </font>
    <font>
      <b/>
      <sz val="10"/>
      <name val="Arial Greek"/>
      <family val="2"/>
    </font>
    <font>
      <sz val="10"/>
      <color indexed="10"/>
      <name val="Arial Greek"/>
      <family val="2"/>
    </font>
    <font>
      <b/>
      <sz val="10"/>
      <color indexed="10"/>
      <name val="Arial Greek"/>
      <family val="0"/>
    </font>
  </fonts>
  <fills count="1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 style="thin"/>
      <top style="thin"/>
      <bottom style="medium">
        <color indexed="10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174" fontId="6" fillId="0" borderId="3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174" fontId="6" fillId="0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74" fontId="6" fillId="0" borderId="4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74" fontId="6" fillId="0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174" fontId="6" fillId="0" borderId="5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174" fontId="6" fillId="0" borderId="6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" fontId="5" fillId="7" borderId="2" xfId="0" applyNumberFormat="1" applyFont="1" applyFill="1" applyBorder="1" applyAlignment="1">
      <alignment horizontal="center" vertical="center"/>
    </xf>
    <xf numFmtId="1" fontId="5" fillId="8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horizontal="center" vertical="center"/>
    </xf>
    <xf numFmtId="4" fontId="5" fillId="9" borderId="2" xfId="0" applyNumberFormat="1" applyFont="1" applyFill="1" applyBorder="1" applyAlignment="1">
      <alignment horizontal="center" vertical="center"/>
    </xf>
    <xf numFmtId="4" fontId="5" fillId="1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4" fontId="6" fillId="0" borderId="0" xfId="0" applyNumberFormat="1" applyFont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1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left" vertical="center" wrapText="1"/>
    </xf>
    <xf numFmtId="0" fontId="0" fillId="8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0" fillId="14" borderId="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4" fillId="4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8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14" borderId="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8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4" fillId="14" borderId="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8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zoomScale="75" zoomScaleNormal="75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" sqref="C8"/>
    </sheetView>
  </sheetViews>
  <sheetFormatPr defaultColWidth="9.00390625" defaultRowHeight="12.75"/>
  <cols>
    <col min="1" max="1" width="20.125" style="28" customWidth="1"/>
    <col min="2" max="2" width="30.625" style="90" customWidth="1"/>
    <col min="3" max="3" width="13.875" style="28" customWidth="1"/>
    <col min="4" max="4" width="9.875" style="28" customWidth="1"/>
    <col min="5" max="5" width="9.125" style="28" customWidth="1"/>
    <col min="6" max="6" width="13.875" style="28" customWidth="1"/>
    <col min="7" max="7" width="14.25390625" style="28" customWidth="1"/>
    <col min="8" max="8" width="10.625" style="28" bestFit="1" customWidth="1"/>
    <col min="9" max="9" width="14.25390625" style="28" customWidth="1"/>
    <col min="10" max="10" width="10.375" style="28" bestFit="1" customWidth="1"/>
    <col min="11" max="11" width="14.125" style="28" customWidth="1"/>
    <col min="12" max="12" width="10.75390625" style="28" bestFit="1" customWidth="1"/>
    <col min="13" max="13" width="0" style="22" hidden="1" customWidth="1"/>
    <col min="14" max="14" width="16.625" style="28" hidden="1" customWidth="1"/>
    <col min="15" max="16" width="9.875" style="28" hidden="1" customWidth="1"/>
    <col min="17" max="17" width="13.875" style="28" hidden="1" customWidth="1"/>
    <col min="18" max="18" width="18.875" style="28" hidden="1" customWidth="1"/>
    <col min="19" max="19" width="9.25390625" style="28" hidden="1" customWidth="1"/>
    <col min="20" max="20" width="18.875" style="28" hidden="1" customWidth="1"/>
    <col min="21" max="21" width="10.375" style="28" hidden="1" customWidth="1"/>
    <col min="22" max="22" width="18.875" style="28" hidden="1" customWidth="1"/>
    <col min="23" max="23" width="9.25390625" style="28" hidden="1" customWidth="1"/>
    <col min="24" max="16384" width="9.125" style="28" customWidth="1"/>
  </cols>
  <sheetData>
    <row r="1" spans="1:23" s="8" customFormat="1" ht="34.5" customHeight="1" thickBot="1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7" t="s">
        <v>10</v>
      </c>
      <c r="L1" s="5" t="s">
        <v>11</v>
      </c>
      <c r="M1" s="8">
        <v>2005</v>
      </c>
      <c r="N1" s="9" t="s">
        <v>2</v>
      </c>
      <c r="O1" s="9" t="s">
        <v>3</v>
      </c>
      <c r="P1" s="9" t="s">
        <v>4</v>
      </c>
      <c r="Q1" s="9" t="s">
        <v>5</v>
      </c>
      <c r="R1" s="10" t="s">
        <v>6</v>
      </c>
      <c r="S1" s="11" t="s">
        <v>7</v>
      </c>
      <c r="T1" s="12" t="s">
        <v>8</v>
      </c>
      <c r="U1" s="11" t="s">
        <v>9</v>
      </c>
      <c r="V1" s="13" t="s">
        <v>10</v>
      </c>
      <c r="W1" s="11" t="s">
        <v>11</v>
      </c>
    </row>
    <row r="2" spans="1:23" ht="58.5" customHeight="1" thickBot="1">
      <c r="A2" s="14" t="s">
        <v>12</v>
      </c>
      <c r="B2" s="15" t="s">
        <v>13</v>
      </c>
      <c r="C2" s="16">
        <v>179</v>
      </c>
      <c r="D2" s="17">
        <v>174</v>
      </c>
      <c r="E2" s="16">
        <v>2</v>
      </c>
      <c r="F2" s="16">
        <v>3</v>
      </c>
      <c r="G2" s="18">
        <v>115</v>
      </c>
      <c r="H2" s="19">
        <f>G2/D2</f>
        <v>0.6609195402298851</v>
      </c>
      <c r="I2" s="20">
        <v>50</v>
      </c>
      <c r="J2" s="19">
        <f>I2/D2</f>
        <v>0.28735632183908044</v>
      </c>
      <c r="K2" s="21">
        <v>9</v>
      </c>
      <c r="L2" s="19">
        <f>K2/D2</f>
        <v>0.05172413793103448</v>
      </c>
      <c r="N2" s="23">
        <v>134</v>
      </c>
      <c r="O2" s="23">
        <v>130</v>
      </c>
      <c r="P2" s="23">
        <v>4</v>
      </c>
      <c r="Q2" s="23">
        <v>3</v>
      </c>
      <c r="R2" s="24">
        <v>73</v>
      </c>
      <c r="S2" s="25">
        <f>R2/O2</f>
        <v>0.5615384615384615</v>
      </c>
      <c r="T2" s="26">
        <v>45</v>
      </c>
      <c r="U2" s="25">
        <f>T2/O2</f>
        <v>0.34615384615384615</v>
      </c>
      <c r="V2" s="27">
        <v>9</v>
      </c>
      <c r="W2" s="25">
        <f>V2/O2</f>
        <v>0.06923076923076923</v>
      </c>
    </row>
    <row r="3" spans="1:23" ht="36.75" customHeight="1">
      <c r="A3" s="29" t="s">
        <v>14</v>
      </c>
      <c r="B3" s="30" t="s">
        <v>15</v>
      </c>
      <c r="C3" s="31">
        <v>16</v>
      </c>
      <c r="D3" s="32">
        <v>15</v>
      </c>
      <c r="E3" s="31">
        <v>0</v>
      </c>
      <c r="F3" s="31">
        <v>1</v>
      </c>
      <c r="G3" s="33">
        <v>9</v>
      </c>
      <c r="H3" s="34">
        <f>G3/D3</f>
        <v>0.6</v>
      </c>
      <c r="I3" s="35">
        <v>3</v>
      </c>
      <c r="J3" s="34">
        <v>0.2</v>
      </c>
      <c r="K3" s="36">
        <v>3</v>
      </c>
      <c r="L3" s="34">
        <f>K3/D3</f>
        <v>0.2</v>
      </c>
      <c r="N3" s="23">
        <v>12</v>
      </c>
      <c r="O3" s="23">
        <v>12</v>
      </c>
      <c r="P3" s="23">
        <v>0</v>
      </c>
      <c r="Q3" s="23">
        <v>1</v>
      </c>
      <c r="R3" s="24">
        <v>8</v>
      </c>
      <c r="S3" s="25">
        <f>R3/O3</f>
        <v>0.6666666666666666</v>
      </c>
      <c r="T3" s="26">
        <v>2</v>
      </c>
      <c r="U3" s="25">
        <f>T3/O3</f>
        <v>0.16666666666666666</v>
      </c>
      <c r="V3" s="27">
        <v>1</v>
      </c>
      <c r="W3" s="25">
        <f>V3/O3</f>
        <v>0.08333333333333333</v>
      </c>
    </row>
    <row r="4" spans="1:23" ht="36.75" customHeight="1">
      <c r="A4" s="53" t="s">
        <v>16</v>
      </c>
      <c r="B4" s="54" t="s">
        <v>17</v>
      </c>
      <c r="C4" s="23">
        <v>5</v>
      </c>
      <c r="D4" s="37">
        <v>5</v>
      </c>
      <c r="E4" s="23">
        <v>0</v>
      </c>
      <c r="F4" s="23">
        <v>0</v>
      </c>
      <c r="G4" s="24">
        <v>4</v>
      </c>
      <c r="H4" s="25">
        <f>G4/D4</f>
        <v>0.8</v>
      </c>
      <c r="I4" s="26">
        <v>1</v>
      </c>
      <c r="J4" s="25">
        <f>I4/D4</f>
        <v>0.2</v>
      </c>
      <c r="K4" s="27">
        <v>0</v>
      </c>
      <c r="L4" s="25"/>
      <c r="N4" s="23"/>
      <c r="O4" s="23"/>
      <c r="P4" s="23"/>
      <c r="Q4" s="23"/>
      <c r="R4" s="24"/>
      <c r="S4" s="25"/>
      <c r="T4" s="26"/>
      <c r="U4" s="25"/>
      <c r="V4" s="27"/>
      <c r="W4" s="25"/>
    </row>
    <row r="5" spans="1:23" ht="36.75" customHeight="1" thickBot="1">
      <c r="A5" s="38" t="s">
        <v>18</v>
      </c>
      <c r="B5" s="39" t="s">
        <v>19</v>
      </c>
      <c r="C5" s="40">
        <v>16</v>
      </c>
      <c r="D5" s="3">
        <v>16</v>
      </c>
      <c r="E5" s="40">
        <v>0</v>
      </c>
      <c r="F5" s="40">
        <v>0</v>
      </c>
      <c r="G5" s="41">
        <v>15</v>
      </c>
      <c r="H5" s="42">
        <f aca="true" t="shared" si="0" ref="H5:H12">G5/D5</f>
        <v>0.9375</v>
      </c>
      <c r="I5" s="43">
        <v>0</v>
      </c>
      <c r="J5" s="42">
        <f aca="true" t="shared" si="1" ref="J5:J12">I5/D5</f>
        <v>0</v>
      </c>
      <c r="K5" s="44">
        <v>1</v>
      </c>
      <c r="L5" s="42">
        <f aca="true" t="shared" si="2" ref="L5:L11">K5/D5</f>
        <v>0.0625</v>
      </c>
      <c r="N5" s="23">
        <v>19</v>
      </c>
      <c r="O5" s="23">
        <v>19</v>
      </c>
      <c r="P5" s="23">
        <v>0</v>
      </c>
      <c r="Q5" s="23">
        <v>0</v>
      </c>
      <c r="R5" s="24">
        <v>16</v>
      </c>
      <c r="S5" s="25">
        <f aca="true" t="shared" si="3" ref="S5:S10">R5/O5</f>
        <v>0.8421052631578947</v>
      </c>
      <c r="T5" s="26">
        <v>0</v>
      </c>
      <c r="U5" s="25">
        <f aca="true" t="shared" si="4" ref="U5:U10">T5/O5</f>
        <v>0</v>
      </c>
      <c r="V5" s="27">
        <v>3</v>
      </c>
      <c r="W5" s="25">
        <f aca="true" t="shared" si="5" ref="W5:W10">V5/O5</f>
        <v>0.15789473684210525</v>
      </c>
    </row>
    <row r="6" spans="1:23" ht="36.75" customHeight="1">
      <c r="A6" s="45" t="s">
        <v>20</v>
      </c>
      <c r="B6" s="46" t="s">
        <v>21</v>
      </c>
      <c r="C6" s="47">
        <v>14</v>
      </c>
      <c r="D6" s="48">
        <v>14</v>
      </c>
      <c r="E6" s="47">
        <v>0</v>
      </c>
      <c r="F6" s="47">
        <v>0</v>
      </c>
      <c r="G6" s="49">
        <v>10</v>
      </c>
      <c r="H6" s="50">
        <f t="shared" si="0"/>
        <v>0.7142857142857143</v>
      </c>
      <c r="I6" s="51">
        <v>4</v>
      </c>
      <c r="J6" s="50">
        <f t="shared" si="1"/>
        <v>0.2857142857142857</v>
      </c>
      <c r="K6" s="52">
        <v>0</v>
      </c>
      <c r="L6" s="50">
        <f t="shared" si="2"/>
        <v>0</v>
      </c>
      <c r="N6" s="23">
        <v>10</v>
      </c>
      <c r="O6" s="23">
        <v>10</v>
      </c>
      <c r="P6" s="23">
        <v>0</v>
      </c>
      <c r="Q6" s="23">
        <v>0</v>
      </c>
      <c r="R6" s="24">
        <v>7</v>
      </c>
      <c r="S6" s="25">
        <f t="shared" si="3"/>
        <v>0.7</v>
      </c>
      <c r="T6" s="26">
        <v>3</v>
      </c>
      <c r="U6" s="25">
        <f t="shared" si="4"/>
        <v>0.3</v>
      </c>
      <c r="V6" s="27">
        <v>0</v>
      </c>
      <c r="W6" s="25">
        <f t="shared" si="5"/>
        <v>0</v>
      </c>
    </row>
    <row r="7" spans="1:23" ht="36.75" customHeight="1">
      <c r="A7" s="53" t="s">
        <v>22</v>
      </c>
      <c r="B7" s="54" t="s">
        <v>23</v>
      </c>
      <c r="C7" s="23">
        <v>18</v>
      </c>
      <c r="D7" s="37">
        <v>18</v>
      </c>
      <c r="E7" s="23">
        <v>0</v>
      </c>
      <c r="F7" s="23">
        <v>0</v>
      </c>
      <c r="G7" s="24">
        <v>4</v>
      </c>
      <c r="H7" s="25">
        <f t="shared" si="0"/>
        <v>0.2222222222222222</v>
      </c>
      <c r="I7" s="26">
        <v>9</v>
      </c>
      <c r="J7" s="25">
        <f t="shared" si="1"/>
        <v>0.5</v>
      </c>
      <c r="K7" s="27">
        <v>5</v>
      </c>
      <c r="L7" s="25">
        <f t="shared" si="2"/>
        <v>0.2777777777777778</v>
      </c>
      <c r="N7" s="23">
        <v>17</v>
      </c>
      <c r="O7" s="23">
        <v>17</v>
      </c>
      <c r="P7" s="23">
        <v>0</v>
      </c>
      <c r="Q7" s="23">
        <v>1</v>
      </c>
      <c r="R7" s="24">
        <v>3</v>
      </c>
      <c r="S7" s="25">
        <f t="shared" si="3"/>
        <v>0.17647058823529413</v>
      </c>
      <c r="T7" s="26">
        <v>11</v>
      </c>
      <c r="U7" s="25">
        <f t="shared" si="4"/>
        <v>0.6470588235294118</v>
      </c>
      <c r="V7" s="27">
        <v>2</v>
      </c>
      <c r="W7" s="25">
        <f t="shared" si="5"/>
        <v>0.11764705882352941</v>
      </c>
    </row>
    <row r="8" spans="1:23" ht="36.75" customHeight="1" thickBot="1">
      <c r="A8" s="55" t="s">
        <v>24</v>
      </c>
      <c r="B8" s="56" t="s">
        <v>25</v>
      </c>
      <c r="C8" s="57">
        <v>11</v>
      </c>
      <c r="D8" s="58">
        <v>10</v>
      </c>
      <c r="E8" s="57">
        <v>1</v>
      </c>
      <c r="F8" s="57">
        <v>0</v>
      </c>
      <c r="G8" s="59">
        <v>8</v>
      </c>
      <c r="H8" s="60">
        <f t="shared" si="0"/>
        <v>0.8</v>
      </c>
      <c r="I8" s="61">
        <v>2</v>
      </c>
      <c r="J8" s="60">
        <f t="shared" si="1"/>
        <v>0.2</v>
      </c>
      <c r="K8" s="62">
        <v>0</v>
      </c>
      <c r="L8" s="60">
        <f t="shared" si="2"/>
        <v>0</v>
      </c>
      <c r="N8" s="23">
        <v>9</v>
      </c>
      <c r="O8" s="23">
        <v>9</v>
      </c>
      <c r="P8" s="23">
        <v>0</v>
      </c>
      <c r="Q8" s="23">
        <v>0</v>
      </c>
      <c r="R8" s="24">
        <v>9</v>
      </c>
      <c r="S8" s="25">
        <f t="shared" si="3"/>
        <v>1</v>
      </c>
      <c r="T8" s="26">
        <v>0</v>
      </c>
      <c r="U8" s="25">
        <f t="shared" si="4"/>
        <v>0</v>
      </c>
      <c r="V8" s="27">
        <v>0</v>
      </c>
      <c r="W8" s="25">
        <f t="shared" si="5"/>
        <v>0</v>
      </c>
    </row>
    <row r="9" spans="1:23" ht="36.75" customHeight="1">
      <c r="A9" s="45" t="s">
        <v>26</v>
      </c>
      <c r="B9" s="30"/>
      <c r="C9" s="31">
        <v>8</v>
      </c>
      <c r="D9" s="32">
        <v>8</v>
      </c>
      <c r="E9" s="31">
        <v>0</v>
      </c>
      <c r="F9" s="31">
        <v>0</v>
      </c>
      <c r="G9" s="33">
        <v>8</v>
      </c>
      <c r="H9" s="34">
        <f t="shared" si="0"/>
        <v>1</v>
      </c>
      <c r="I9" s="35">
        <v>0</v>
      </c>
      <c r="J9" s="34">
        <v>0</v>
      </c>
      <c r="K9" s="36">
        <v>0</v>
      </c>
      <c r="L9" s="34">
        <f t="shared" si="2"/>
        <v>0</v>
      </c>
      <c r="N9" s="23">
        <v>8</v>
      </c>
      <c r="O9" s="23">
        <v>8</v>
      </c>
      <c r="P9" s="23">
        <v>0</v>
      </c>
      <c r="Q9" s="23">
        <v>0</v>
      </c>
      <c r="R9" s="24">
        <v>8</v>
      </c>
      <c r="S9" s="25">
        <f t="shared" si="3"/>
        <v>1</v>
      </c>
      <c r="T9" s="26">
        <v>0</v>
      </c>
      <c r="U9" s="25">
        <f t="shared" si="4"/>
        <v>0</v>
      </c>
      <c r="V9" s="27">
        <v>0</v>
      </c>
      <c r="W9" s="25">
        <f t="shared" si="5"/>
        <v>0</v>
      </c>
    </row>
    <row r="10" spans="1:23" ht="36.75" customHeight="1">
      <c r="A10" s="53" t="s">
        <v>27</v>
      </c>
      <c r="B10" s="54" t="s">
        <v>28</v>
      </c>
      <c r="C10" s="23">
        <v>26</v>
      </c>
      <c r="D10" s="37">
        <v>26</v>
      </c>
      <c r="E10" s="23">
        <v>0</v>
      </c>
      <c r="F10" s="23">
        <v>0</v>
      </c>
      <c r="G10" s="24">
        <v>18</v>
      </c>
      <c r="H10" s="25">
        <f t="shared" si="0"/>
        <v>0.6923076923076923</v>
      </c>
      <c r="I10" s="26">
        <v>6</v>
      </c>
      <c r="J10" s="25">
        <f t="shared" si="1"/>
        <v>0.23076923076923078</v>
      </c>
      <c r="K10" s="27">
        <v>2</v>
      </c>
      <c r="L10" s="25">
        <f t="shared" si="2"/>
        <v>0.07692307692307693</v>
      </c>
      <c r="N10" s="23">
        <v>27</v>
      </c>
      <c r="O10" s="23">
        <v>27</v>
      </c>
      <c r="P10" s="23">
        <v>0</v>
      </c>
      <c r="Q10" s="23">
        <v>1</v>
      </c>
      <c r="R10" s="24">
        <v>17</v>
      </c>
      <c r="S10" s="25">
        <f t="shared" si="3"/>
        <v>0.6296296296296297</v>
      </c>
      <c r="T10" s="26">
        <v>8</v>
      </c>
      <c r="U10" s="25">
        <f t="shared" si="4"/>
        <v>0.2962962962962963</v>
      </c>
      <c r="V10" s="27">
        <v>1</v>
      </c>
      <c r="W10" s="25">
        <f t="shared" si="5"/>
        <v>0.037037037037037035</v>
      </c>
    </row>
    <row r="11" spans="1:23" ht="36.75" customHeight="1">
      <c r="A11" s="53" t="s">
        <v>29</v>
      </c>
      <c r="B11" s="54" t="s">
        <v>30</v>
      </c>
      <c r="C11" s="23">
        <v>14</v>
      </c>
      <c r="D11" s="37">
        <v>14</v>
      </c>
      <c r="E11" s="23">
        <v>0</v>
      </c>
      <c r="F11" s="23">
        <v>0</v>
      </c>
      <c r="G11" s="24">
        <v>13</v>
      </c>
      <c r="H11" s="25">
        <f t="shared" si="0"/>
        <v>0.9285714285714286</v>
      </c>
      <c r="I11" s="26">
        <v>1</v>
      </c>
      <c r="J11" s="25">
        <f t="shared" si="1"/>
        <v>0.07142857142857142</v>
      </c>
      <c r="K11" s="27">
        <v>0</v>
      </c>
      <c r="L11" s="25">
        <f t="shared" si="2"/>
        <v>0</v>
      </c>
      <c r="N11" s="23"/>
      <c r="O11" s="23"/>
      <c r="P11" s="23"/>
      <c r="Q11" s="23"/>
      <c r="R11" s="24"/>
      <c r="S11" s="25"/>
      <c r="T11" s="26"/>
      <c r="U11" s="25"/>
      <c r="V11" s="27"/>
      <c r="W11" s="25"/>
    </row>
    <row r="12" spans="1:23" ht="36.75" customHeight="1" thickBot="1">
      <c r="A12" s="38" t="s">
        <v>31</v>
      </c>
      <c r="B12" s="39" t="s">
        <v>32</v>
      </c>
      <c r="C12" s="40">
        <v>9</v>
      </c>
      <c r="D12" s="3">
        <v>9</v>
      </c>
      <c r="E12" s="40">
        <v>0</v>
      </c>
      <c r="F12" s="40">
        <v>0</v>
      </c>
      <c r="G12" s="41">
        <v>7</v>
      </c>
      <c r="H12" s="42">
        <f t="shared" si="0"/>
        <v>0.7777777777777778</v>
      </c>
      <c r="I12" s="43">
        <v>0</v>
      </c>
      <c r="J12" s="42">
        <f t="shared" si="1"/>
        <v>0</v>
      </c>
      <c r="K12" s="44">
        <v>2</v>
      </c>
      <c r="L12" s="42">
        <f>K12/D12</f>
        <v>0.2222222222222222</v>
      </c>
      <c r="N12" s="23"/>
      <c r="O12" s="23"/>
      <c r="P12" s="23"/>
      <c r="Q12" s="23"/>
      <c r="R12" s="24"/>
      <c r="S12" s="25"/>
      <c r="T12" s="26"/>
      <c r="U12" s="25"/>
      <c r="V12" s="27"/>
      <c r="W12" s="25"/>
    </row>
    <row r="13" spans="1:23" ht="36.75" customHeight="1">
      <c r="A13" s="45" t="s">
        <v>33</v>
      </c>
      <c r="B13" s="46" t="s">
        <v>34</v>
      </c>
      <c r="C13" s="47">
        <v>124</v>
      </c>
      <c r="D13" s="48">
        <v>122</v>
      </c>
      <c r="E13" s="47">
        <v>0</v>
      </c>
      <c r="F13" s="47">
        <v>2</v>
      </c>
      <c r="G13" s="49">
        <v>67</v>
      </c>
      <c r="H13" s="50">
        <f aca="true" t="shared" si="6" ref="H13:H19">G13/D13</f>
        <v>0.5491803278688525</v>
      </c>
      <c r="I13" s="51">
        <v>11</v>
      </c>
      <c r="J13" s="50">
        <f>I13/D13</f>
        <v>0.09016393442622951</v>
      </c>
      <c r="K13" s="52">
        <v>44</v>
      </c>
      <c r="L13" s="50">
        <f>K13/D13</f>
        <v>0.36065573770491804</v>
      </c>
      <c r="N13" s="23">
        <v>86</v>
      </c>
      <c r="O13" s="23">
        <v>86</v>
      </c>
      <c r="P13" s="23">
        <v>0</v>
      </c>
      <c r="Q13" s="23">
        <v>0</v>
      </c>
      <c r="R13" s="24">
        <v>46</v>
      </c>
      <c r="S13" s="25">
        <f>R13/O13</f>
        <v>0.5348837209302325</v>
      </c>
      <c r="T13" s="26">
        <v>8</v>
      </c>
      <c r="U13" s="25">
        <f>T13/O13</f>
        <v>0.09302325581395349</v>
      </c>
      <c r="V13" s="27">
        <v>32</v>
      </c>
      <c r="W13" s="25">
        <f>V13/O13</f>
        <v>0.37209302325581395</v>
      </c>
    </row>
    <row r="14" spans="1:23" ht="36.75" customHeight="1">
      <c r="A14" s="53" t="s">
        <v>35</v>
      </c>
      <c r="B14" s="54" t="s">
        <v>36</v>
      </c>
      <c r="C14" s="23">
        <v>10</v>
      </c>
      <c r="D14" s="37">
        <v>10</v>
      </c>
      <c r="E14" s="23">
        <v>0</v>
      </c>
      <c r="F14" s="23">
        <v>0</v>
      </c>
      <c r="G14" s="24">
        <v>9</v>
      </c>
      <c r="H14" s="25">
        <f t="shared" si="6"/>
        <v>0.9</v>
      </c>
      <c r="I14" s="26">
        <v>0</v>
      </c>
      <c r="J14" s="25">
        <f>I14/D14</f>
        <v>0</v>
      </c>
      <c r="K14" s="27">
        <v>1</v>
      </c>
      <c r="L14" s="25">
        <f>K14/D14</f>
        <v>0.1</v>
      </c>
      <c r="N14" s="23">
        <v>7</v>
      </c>
      <c r="O14" s="23">
        <v>7</v>
      </c>
      <c r="P14" s="23">
        <v>0</v>
      </c>
      <c r="Q14" s="23">
        <v>0</v>
      </c>
      <c r="R14" s="24">
        <v>7</v>
      </c>
      <c r="S14" s="25">
        <f>R14/O14</f>
        <v>1</v>
      </c>
      <c r="T14" s="26">
        <v>0</v>
      </c>
      <c r="U14" s="25">
        <f>T14/O14</f>
        <v>0</v>
      </c>
      <c r="V14" s="27">
        <v>0</v>
      </c>
      <c r="W14" s="25">
        <f>V14/O14</f>
        <v>0</v>
      </c>
    </row>
    <row r="15" spans="1:23" ht="36.75" customHeight="1">
      <c r="A15" s="53" t="s">
        <v>37</v>
      </c>
      <c r="B15" s="54" t="s">
        <v>38</v>
      </c>
      <c r="C15" s="23">
        <v>4</v>
      </c>
      <c r="D15" s="37">
        <v>4</v>
      </c>
      <c r="E15" s="23">
        <v>0</v>
      </c>
      <c r="F15" s="23">
        <v>0</v>
      </c>
      <c r="G15" s="24">
        <v>1</v>
      </c>
      <c r="H15" s="25">
        <f t="shared" si="6"/>
        <v>0.25</v>
      </c>
      <c r="I15" s="26">
        <v>1</v>
      </c>
      <c r="J15" s="25">
        <f>I15/D15</f>
        <v>0.25</v>
      </c>
      <c r="K15" s="27">
        <v>2</v>
      </c>
      <c r="L15" s="25">
        <f>K15/D15</f>
        <v>0.5</v>
      </c>
      <c r="N15" s="23"/>
      <c r="O15" s="23"/>
      <c r="P15" s="23"/>
      <c r="Q15" s="23"/>
      <c r="R15" s="24"/>
      <c r="S15" s="25"/>
      <c r="T15" s="26"/>
      <c r="U15" s="25"/>
      <c r="V15" s="27"/>
      <c r="W15" s="25"/>
    </row>
    <row r="16" spans="1:23" ht="36.75" customHeight="1">
      <c r="A16" s="53" t="s">
        <v>39</v>
      </c>
      <c r="B16" s="54" t="s">
        <v>40</v>
      </c>
      <c r="C16" s="23">
        <v>7</v>
      </c>
      <c r="D16" s="37">
        <v>7</v>
      </c>
      <c r="E16" s="23">
        <v>0</v>
      </c>
      <c r="F16" s="23">
        <v>0</v>
      </c>
      <c r="G16" s="24">
        <v>0</v>
      </c>
      <c r="H16" s="25">
        <f t="shared" si="6"/>
        <v>0</v>
      </c>
      <c r="I16" s="26">
        <v>0</v>
      </c>
      <c r="J16" s="25">
        <v>0</v>
      </c>
      <c r="K16" s="27">
        <v>7</v>
      </c>
      <c r="L16" s="25">
        <f>K16/D16</f>
        <v>1</v>
      </c>
      <c r="N16" s="23">
        <v>8</v>
      </c>
      <c r="O16" s="23">
        <v>8</v>
      </c>
      <c r="P16" s="23">
        <v>0</v>
      </c>
      <c r="Q16" s="23">
        <v>0</v>
      </c>
      <c r="R16" s="24">
        <v>0</v>
      </c>
      <c r="S16" s="25">
        <f>R16/O16</f>
        <v>0</v>
      </c>
      <c r="T16" s="26">
        <v>0</v>
      </c>
      <c r="U16" s="25">
        <f>T16/O16</f>
        <v>0</v>
      </c>
      <c r="V16" s="27">
        <v>8</v>
      </c>
      <c r="W16" s="25">
        <f>V16/O16</f>
        <v>1</v>
      </c>
    </row>
    <row r="17" spans="1:23" ht="36.75" customHeight="1">
      <c r="A17" s="53" t="s">
        <v>41</v>
      </c>
      <c r="B17" s="54" t="s">
        <v>42</v>
      </c>
      <c r="C17" s="23">
        <v>14</v>
      </c>
      <c r="D17" s="37">
        <v>14</v>
      </c>
      <c r="E17" s="23">
        <v>0</v>
      </c>
      <c r="F17" s="23">
        <v>0</v>
      </c>
      <c r="G17" s="24">
        <v>10</v>
      </c>
      <c r="H17" s="25">
        <f t="shared" si="6"/>
        <v>0.7142857142857143</v>
      </c>
      <c r="I17" s="26">
        <v>1</v>
      </c>
      <c r="J17" s="25"/>
      <c r="K17" s="27">
        <v>3</v>
      </c>
      <c r="L17" s="25">
        <f>K17/D17</f>
        <v>0.21428571428571427</v>
      </c>
      <c r="N17" s="23"/>
      <c r="O17" s="23"/>
      <c r="P17" s="23"/>
      <c r="Q17" s="23"/>
      <c r="R17" s="24"/>
      <c r="S17" s="25"/>
      <c r="T17" s="26"/>
      <c r="U17" s="25"/>
      <c r="V17" s="27"/>
      <c r="W17" s="25"/>
    </row>
    <row r="18" spans="1:23" ht="36.75" customHeight="1">
      <c r="A18" s="53" t="s">
        <v>43</v>
      </c>
      <c r="B18" s="54" t="s">
        <v>44</v>
      </c>
      <c r="C18" s="23">
        <v>19</v>
      </c>
      <c r="D18" s="37">
        <v>19</v>
      </c>
      <c r="E18" s="23">
        <v>0</v>
      </c>
      <c r="F18" s="23">
        <v>0</v>
      </c>
      <c r="G18" s="24">
        <v>9</v>
      </c>
      <c r="H18" s="25">
        <f t="shared" si="6"/>
        <v>0.47368421052631576</v>
      </c>
      <c r="I18" s="26">
        <v>3</v>
      </c>
      <c r="J18" s="25">
        <f>I18/D18</f>
        <v>0.15789473684210525</v>
      </c>
      <c r="K18" s="27">
        <v>7</v>
      </c>
      <c r="L18" s="25">
        <f>K18/D18</f>
        <v>0.3684210526315789</v>
      </c>
      <c r="N18" s="23">
        <v>17</v>
      </c>
      <c r="O18" s="23">
        <v>17</v>
      </c>
      <c r="P18" s="23">
        <v>0</v>
      </c>
      <c r="Q18" s="23">
        <v>0</v>
      </c>
      <c r="R18" s="24">
        <v>2</v>
      </c>
      <c r="S18" s="25">
        <f>R18/O18</f>
        <v>0.11764705882352941</v>
      </c>
      <c r="T18" s="26">
        <v>2</v>
      </c>
      <c r="U18" s="25">
        <f>T18/O18</f>
        <v>0.11764705882352941</v>
      </c>
      <c r="V18" s="27">
        <v>13</v>
      </c>
      <c r="W18" s="25">
        <f>V18/O18</f>
        <v>0.7647058823529411</v>
      </c>
    </row>
    <row r="19" spans="1:23" ht="36.75" customHeight="1" thickBot="1">
      <c r="A19" s="55" t="s">
        <v>45</v>
      </c>
      <c r="B19" s="56" t="s">
        <v>46</v>
      </c>
      <c r="C19" s="57">
        <v>7</v>
      </c>
      <c r="D19" s="58">
        <v>7</v>
      </c>
      <c r="E19" s="57">
        <v>0</v>
      </c>
      <c r="F19" s="57">
        <v>0</v>
      </c>
      <c r="G19" s="59">
        <v>6</v>
      </c>
      <c r="H19" s="60">
        <f t="shared" si="6"/>
        <v>0.8571428571428571</v>
      </c>
      <c r="I19" s="61">
        <v>0</v>
      </c>
      <c r="J19" s="60"/>
      <c r="K19" s="62">
        <v>1</v>
      </c>
      <c r="L19" s="60">
        <f>K19/D19</f>
        <v>0.14285714285714285</v>
      </c>
      <c r="N19" s="23"/>
      <c r="O19" s="23"/>
      <c r="P19" s="23"/>
      <c r="Q19" s="23"/>
      <c r="R19" s="24"/>
      <c r="S19" s="25"/>
      <c r="T19" s="26"/>
      <c r="U19" s="25"/>
      <c r="V19" s="27"/>
      <c r="W19" s="25"/>
    </row>
    <row r="20" spans="1:23" ht="36.75" customHeight="1">
      <c r="A20" s="29" t="s">
        <v>47</v>
      </c>
      <c r="B20" s="30" t="s">
        <v>48</v>
      </c>
      <c r="C20" s="31">
        <v>19</v>
      </c>
      <c r="D20" s="32">
        <v>19</v>
      </c>
      <c r="E20" s="31">
        <v>0</v>
      </c>
      <c r="F20" s="31">
        <v>0</v>
      </c>
      <c r="G20" s="33">
        <v>19</v>
      </c>
      <c r="H20" s="34">
        <f aca="true" t="shared" si="7" ref="H20:H34">G20/D20</f>
        <v>1</v>
      </c>
      <c r="I20" s="35">
        <v>0</v>
      </c>
      <c r="J20" s="34">
        <f aca="true" t="shared" si="8" ref="J20:J35">I20/D20</f>
        <v>0</v>
      </c>
      <c r="K20" s="36">
        <v>0</v>
      </c>
      <c r="L20" s="34">
        <f aca="true" t="shared" si="9" ref="L20:L34">K20/D20</f>
        <v>0</v>
      </c>
      <c r="N20" s="23">
        <v>33</v>
      </c>
      <c r="O20" s="23">
        <v>33</v>
      </c>
      <c r="P20" s="23">
        <v>0</v>
      </c>
      <c r="Q20" s="23">
        <v>0</v>
      </c>
      <c r="R20" s="24">
        <v>30</v>
      </c>
      <c r="S20" s="25">
        <f aca="true" t="shared" si="10" ref="S20:S27">R20/O20</f>
        <v>0.9090909090909091</v>
      </c>
      <c r="T20" s="26">
        <v>2</v>
      </c>
      <c r="U20" s="25">
        <f aca="true" t="shared" si="11" ref="U20:U27">T20/O20</f>
        <v>0.06060606060606061</v>
      </c>
      <c r="V20" s="27">
        <v>1</v>
      </c>
      <c r="W20" s="25">
        <f aca="true" t="shared" si="12" ref="W20:W27">V20/O20</f>
        <v>0.030303030303030304</v>
      </c>
    </row>
    <row r="21" spans="1:23" ht="36.75" customHeight="1">
      <c r="A21" s="53" t="s">
        <v>49</v>
      </c>
      <c r="B21" s="54" t="s">
        <v>50</v>
      </c>
      <c r="C21" s="23">
        <v>5</v>
      </c>
      <c r="D21" s="37">
        <v>5</v>
      </c>
      <c r="E21" s="23">
        <v>0</v>
      </c>
      <c r="F21" s="23">
        <v>0</v>
      </c>
      <c r="G21" s="24">
        <v>5</v>
      </c>
      <c r="H21" s="25">
        <f t="shared" si="7"/>
        <v>1</v>
      </c>
      <c r="I21" s="26">
        <v>0</v>
      </c>
      <c r="J21" s="25">
        <f t="shared" si="8"/>
        <v>0</v>
      </c>
      <c r="K21" s="27">
        <v>0</v>
      </c>
      <c r="L21" s="25">
        <f t="shared" si="9"/>
        <v>0</v>
      </c>
      <c r="N21" s="23">
        <v>4</v>
      </c>
      <c r="O21" s="23">
        <v>4</v>
      </c>
      <c r="P21" s="23">
        <v>0</v>
      </c>
      <c r="Q21" s="23">
        <v>0</v>
      </c>
      <c r="R21" s="24">
        <v>2</v>
      </c>
      <c r="S21" s="25">
        <f t="shared" si="10"/>
        <v>0.5</v>
      </c>
      <c r="T21" s="26">
        <v>2</v>
      </c>
      <c r="U21" s="25">
        <f t="shared" si="11"/>
        <v>0.5</v>
      </c>
      <c r="V21" s="27">
        <v>0</v>
      </c>
      <c r="W21" s="25">
        <f t="shared" si="12"/>
        <v>0</v>
      </c>
    </row>
    <row r="22" spans="1:23" ht="36.75" customHeight="1">
      <c r="A22" s="53" t="s">
        <v>51</v>
      </c>
      <c r="B22" s="54" t="s">
        <v>52</v>
      </c>
      <c r="C22" s="23">
        <v>7</v>
      </c>
      <c r="D22" s="37">
        <v>7</v>
      </c>
      <c r="E22" s="23">
        <v>0</v>
      </c>
      <c r="F22" s="23">
        <v>0</v>
      </c>
      <c r="G22" s="24">
        <v>5</v>
      </c>
      <c r="H22" s="25">
        <f t="shared" si="7"/>
        <v>0.7142857142857143</v>
      </c>
      <c r="I22" s="26">
        <v>2</v>
      </c>
      <c r="J22" s="25">
        <f t="shared" si="8"/>
        <v>0.2857142857142857</v>
      </c>
      <c r="K22" s="27">
        <v>0</v>
      </c>
      <c r="L22" s="25">
        <f t="shared" si="9"/>
        <v>0</v>
      </c>
      <c r="N22" s="23">
        <v>10</v>
      </c>
      <c r="O22" s="23">
        <v>10</v>
      </c>
      <c r="P22" s="23">
        <v>0</v>
      </c>
      <c r="Q22" s="23">
        <v>0</v>
      </c>
      <c r="R22" s="24">
        <v>4</v>
      </c>
      <c r="S22" s="25">
        <f t="shared" si="10"/>
        <v>0.4</v>
      </c>
      <c r="T22" s="26">
        <v>6</v>
      </c>
      <c r="U22" s="25">
        <f t="shared" si="11"/>
        <v>0.6</v>
      </c>
      <c r="V22" s="27">
        <v>0</v>
      </c>
      <c r="W22" s="25">
        <f t="shared" si="12"/>
        <v>0</v>
      </c>
    </row>
    <row r="23" spans="1:23" ht="36.75" customHeight="1">
      <c r="A23" s="53" t="s">
        <v>53</v>
      </c>
      <c r="B23" s="54" t="s">
        <v>54</v>
      </c>
      <c r="C23" s="23">
        <v>21</v>
      </c>
      <c r="D23" s="37">
        <v>21</v>
      </c>
      <c r="E23" s="23">
        <v>0</v>
      </c>
      <c r="F23" s="23">
        <v>0</v>
      </c>
      <c r="G23" s="24">
        <v>16</v>
      </c>
      <c r="H23" s="25">
        <f t="shared" si="7"/>
        <v>0.7619047619047619</v>
      </c>
      <c r="I23" s="26">
        <v>3</v>
      </c>
      <c r="J23" s="25">
        <f t="shared" si="8"/>
        <v>0.14285714285714285</v>
      </c>
      <c r="K23" s="27">
        <v>2</v>
      </c>
      <c r="L23" s="25">
        <f t="shared" si="9"/>
        <v>0.09523809523809523</v>
      </c>
      <c r="N23" s="23">
        <v>17</v>
      </c>
      <c r="O23" s="23">
        <v>17</v>
      </c>
      <c r="P23" s="23">
        <v>0</v>
      </c>
      <c r="Q23" s="23">
        <v>0</v>
      </c>
      <c r="R23" s="24">
        <v>7</v>
      </c>
      <c r="S23" s="25">
        <f t="shared" si="10"/>
        <v>0.4117647058823529</v>
      </c>
      <c r="T23" s="26">
        <v>8</v>
      </c>
      <c r="U23" s="25">
        <f t="shared" si="11"/>
        <v>0.47058823529411764</v>
      </c>
      <c r="V23" s="27">
        <v>2</v>
      </c>
      <c r="W23" s="25">
        <f t="shared" si="12"/>
        <v>0.11764705882352941</v>
      </c>
    </row>
    <row r="24" spans="1:23" ht="36.75" customHeight="1">
      <c r="A24" s="53" t="s">
        <v>55</v>
      </c>
      <c r="B24" s="54" t="s">
        <v>56</v>
      </c>
      <c r="C24" s="23">
        <v>9</v>
      </c>
      <c r="D24" s="37">
        <v>9</v>
      </c>
      <c r="E24" s="23">
        <v>0</v>
      </c>
      <c r="F24" s="23">
        <v>0</v>
      </c>
      <c r="G24" s="24">
        <v>8</v>
      </c>
      <c r="H24" s="25">
        <f t="shared" si="7"/>
        <v>0.8888888888888888</v>
      </c>
      <c r="I24" s="26">
        <v>1</v>
      </c>
      <c r="J24" s="25">
        <f t="shared" si="8"/>
        <v>0.1111111111111111</v>
      </c>
      <c r="K24" s="27">
        <v>0</v>
      </c>
      <c r="L24" s="25">
        <f t="shared" si="9"/>
        <v>0</v>
      </c>
      <c r="N24" s="23">
        <v>4</v>
      </c>
      <c r="O24" s="23">
        <v>4</v>
      </c>
      <c r="P24" s="23">
        <v>0</v>
      </c>
      <c r="Q24" s="23">
        <v>0</v>
      </c>
      <c r="R24" s="24">
        <v>3</v>
      </c>
      <c r="S24" s="25">
        <f t="shared" si="10"/>
        <v>0.75</v>
      </c>
      <c r="T24" s="26">
        <v>1</v>
      </c>
      <c r="U24" s="25">
        <f t="shared" si="11"/>
        <v>0.25</v>
      </c>
      <c r="V24" s="27">
        <v>0</v>
      </c>
      <c r="W24" s="25">
        <f t="shared" si="12"/>
        <v>0</v>
      </c>
    </row>
    <row r="25" spans="1:23" ht="36.75" customHeight="1">
      <c r="A25" s="53" t="s">
        <v>57</v>
      </c>
      <c r="B25" s="54" t="s">
        <v>58</v>
      </c>
      <c r="C25" s="23">
        <v>10</v>
      </c>
      <c r="D25" s="37">
        <v>10</v>
      </c>
      <c r="E25" s="23">
        <v>0</v>
      </c>
      <c r="F25" s="23">
        <v>0</v>
      </c>
      <c r="G25" s="24">
        <v>10</v>
      </c>
      <c r="H25" s="25">
        <f t="shared" si="7"/>
        <v>1</v>
      </c>
      <c r="I25" s="26">
        <v>0</v>
      </c>
      <c r="J25" s="25">
        <f t="shared" si="8"/>
        <v>0</v>
      </c>
      <c r="K25" s="27">
        <v>0</v>
      </c>
      <c r="L25" s="25">
        <f t="shared" si="9"/>
        <v>0</v>
      </c>
      <c r="N25" s="23">
        <v>8</v>
      </c>
      <c r="O25" s="23">
        <v>8</v>
      </c>
      <c r="P25" s="23">
        <v>0</v>
      </c>
      <c r="Q25" s="23">
        <v>0</v>
      </c>
      <c r="R25" s="24">
        <v>6</v>
      </c>
      <c r="S25" s="25">
        <f t="shared" si="10"/>
        <v>0.75</v>
      </c>
      <c r="T25" s="26">
        <v>2</v>
      </c>
      <c r="U25" s="25">
        <f t="shared" si="11"/>
        <v>0.25</v>
      </c>
      <c r="V25" s="27">
        <v>0</v>
      </c>
      <c r="W25" s="25">
        <f t="shared" si="12"/>
        <v>0</v>
      </c>
    </row>
    <row r="26" spans="1:23" ht="36.75" customHeight="1" thickBot="1">
      <c r="A26" s="38" t="s">
        <v>59</v>
      </c>
      <c r="B26" s="39" t="s">
        <v>60</v>
      </c>
      <c r="C26" s="40">
        <v>7</v>
      </c>
      <c r="D26" s="3">
        <v>7</v>
      </c>
      <c r="E26" s="40"/>
      <c r="F26" s="40"/>
      <c r="G26" s="41">
        <v>5</v>
      </c>
      <c r="H26" s="42">
        <f t="shared" si="7"/>
        <v>0.7142857142857143</v>
      </c>
      <c r="I26" s="43">
        <v>1</v>
      </c>
      <c r="J26" s="42">
        <f t="shared" si="8"/>
        <v>0.14285714285714285</v>
      </c>
      <c r="K26" s="44">
        <v>1</v>
      </c>
      <c r="L26" s="42">
        <f t="shared" si="9"/>
        <v>0.14285714285714285</v>
      </c>
      <c r="N26" s="23">
        <v>7</v>
      </c>
      <c r="O26" s="23">
        <v>7</v>
      </c>
      <c r="P26" s="23">
        <v>0</v>
      </c>
      <c r="Q26" s="23">
        <v>0</v>
      </c>
      <c r="R26" s="24">
        <v>4</v>
      </c>
      <c r="S26" s="25">
        <f t="shared" si="10"/>
        <v>0.5714285714285714</v>
      </c>
      <c r="T26" s="26">
        <v>3</v>
      </c>
      <c r="U26" s="25">
        <f t="shared" si="11"/>
        <v>0.42857142857142855</v>
      </c>
      <c r="V26" s="27">
        <v>0</v>
      </c>
      <c r="W26" s="25">
        <f t="shared" si="12"/>
        <v>0</v>
      </c>
    </row>
    <row r="27" spans="1:23" ht="36.75" customHeight="1" thickBot="1">
      <c r="A27" s="45" t="s">
        <v>61</v>
      </c>
      <c r="B27" s="46" t="s">
        <v>62</v>
      </c>
      <c r="C27" s="47">
        <v>9</v>
      </c>
      <c r="D27" s="48">
        <v>9</v>
      </c>
      <c r="E27" s="47">
        <v>0</v>
      </c>
      <c r="F27" s="47">
        <v>0</v>
      </c>
      <c r="G27" s="49">
        <v>6</v>
      </c>
      <c r="H27" s="50">
        <f t="shared" si="7"/>
        <v>0.6666666666666666</v>
      </c>
      <c r="I27" s="51">
        <v>2</v>
      </c>
      <c r="J27" s="50">
        <f t="shared" si="8"/>
        <v>0.2222222222222222</v>
      </c>
      <c r="K27" s="52">
        <v>1</v>
      </c>
      <c r="L27" s="50">
        <f t="shared" si="9"/>
        <v>0.1111111111111111</v>
      </c>
      <c r="N27" s="23">
        <v>8</v>
      </c>
      <c r="O27" s="23">
        <v>8</v>
      </c>
      <c r="P27" s="23">
        <v>0</v>
      </c>
      <c r="Q27" s="23">
        <v>0</v>
      </c>
      <c r="R27" s="24">
        <v>4</v>
      </c>
      <c r="S27" s="25">
        <f t="shared" si="10"/>
        <v>0.5</v>
      </c>
      <c r="T27" s="26">
        <v>3</v>
      </c>
      <c r="U27" s="25">
        <f t="shared" si="11"/>
        <v>0.375</v>
      </c>
      <c r="V27" s="27">
        <v>1</v>
      </c>
      <c r="W27" s="25">
        <f t="shared" si="12"/>
        <v>0.125</v>
      </c>
    </row>
    <row r="28" spans="1:23" ht="36.75" customHeight="1" thickBot="1">
      <c r="A28" s="53" t="s">
        <v>63</v>
      </c>
      <c r="B28" s="54" t="s">
        <v>64</v>
      </c>
      <c r="C28" s="23">
        <v>3</v>
      </c>
      <c r="D28" s="37">
        <v>3</v>
      </c>
      <c r="E28" s="23"/>
      <c r="F28" s="23"/>
      <c r="G28" s="24">
        <v>3</v>
      </c>
      <c r="H28" s="25">
        <f t="shared" si="7"/>
        <v>1</v>
      </c>
      <c r="I28" s="26">
        <v>0</v>
      </c>
      <c r="J28" s="50">
        <f t="shared" si="8"/>
        <v>0</v>
      </c>
      <c r="K28" s="27">
        <v>0</v>
      </c>
      <c r="L28" s="50">
        <f t="shared" si="9"/>
        <v>0</v>
      </c>
      <c r="N28" s="23"/>
      <c r="O28" s="23"/>
      <c r="P28" s="23"/>
      <c r="Q28" s="23"/>
      <c r="R28" s="24"/>
      <c r="S28" s="25"/>
      <c r="T28" s="26"/>
      <c r="U28" s="25"/>
      <c r="V28" s="27"/>
      <c r="W28" s="25"/>
    </row>
    <row r="29" spans="1:23" ht="36.75" customHeight="1" thickBot="1">
      <c r="A29" s="53" t="s">
        <v>65</v>
      </c>
      <c r="B29" s="54" t="s">
        <v>66</v>
      </c>
      <c r="C29" s="23">
        <v>10</v>
      </c>
      <c r="D29" s="37">
        <v>7</v>
      </c>
      <c r="E29" s="23">
        <v>3</v>
      </c>
      <c r="F29" s="23"/>
      <c r="G29" s="24">
        <v>7</v>
      </c>
      <c r="H29" s="25">
        <f t="shared" si="7"/>
        <v>1</v>
      </c>
      <c r="I29" s="26">
        <v>0</v>
      </c>
      <c r="J29" s="50">
        <f t="shared" si="8"/>
        <v>0</v>
      </c>
      <c r="K29" s="27">
        <v>0</v>
      </c>
      <c r="L29" s="50">
        <f t="shared" si="9"/>
        <v>0</v>
      </c>
      <c r="N29" s="23"/>
      <c r="O29" s="23"/>
      <c r="P29" s="23"/>
      <c r="Q29" s="23"/>
      <c r="R29" s="24"/>
      <c r="S29" s="25"/>
      <c r="T29" s="26"/>
      <c r="U29" s="25"/>
      <c r="V29" s="27"/>
      <c r="W29" s="25"/>
    </row>
    <row r="30" spans="1:23" ht="36.75" customHeight="1" thickBot="1">
      <c r="A30" s="38" t="s">
        <v>67</v>
      </c>
      <c r="B30" s="39" t="s">
        <v>222</v>
      </c>
      <c r="C30" s="40">
        <v>4</v>
      </c>
      <c r="D30" s="3">
        <v>4</v>
      </c>
      <c r="E30" s="40">
        <v>0</v>
      </c>
      <c r="F30" s="40">
        <v>0</v>
      </c>
      <c r="G30" s="41">
        <v>2</v>
      </c>
      <c r="H30" s="25">
        <f t="shared" si="7"/>
        <v>0.5</v>
      </c>
      <c r="I30" s="43">
        <v>2</v>
      </c>
      <c r="J30" s="50">
        <f t="shared" si="8"/>
        <v>0.5</v>
      </c>
      <c r="K30" s="44">
        <v>0</v>
      </c>
      <c r="L30" s="50">
        <f t="shared" si="9"/>
        <v>0</v>
      </c>
      <c r="N30" s="23"/>
      <c r="O30" s="23"/>
      <c r="P30" s="23"/>
      <c r="Q30" s="23"/>
      <c r="R30" s="24"/>
      <c r="S30" s="25"/>
      <c r="T30" s="26"/>
      <c r="U30" s="25"/>
      <c r="V30" s="27"/>
      <c r="W30" s="25"/>
    </row>
    <row r="31" spans="1:23" ht="36.75" customHeight="1" thickBot="1">
      <c r="A31" s="45" t="s">
        <v>68</v>
      </c>
      <c r="B31" s="46" t="s">
        <v>69</v>
      </c>
      <c r="C31" s="47">
        <v>9</v>
      </c>
      <c r="D31" s="48">
        <v>9</v>
      </c>
      <c r="E31" s="47">
        <v>0</v>
      </c>
      <c r="F31" s="47">
        <v>0</v>
      </c>
      <c r="G31" s="49">
        <v>6</v>
      </c>
      <c r="H31" s="25">
        <f t="shared" si="7"/>
        <v>0.6666666666666666</v>
      </c>
      <c r="I31" s="51">
        <v>1</v>
      </c>
      <c r="J31" s="50">
        <f t="shared" si="8"/>
        <v>0.1111111111111111</v>
      </c>
      <c r="K31" s="52">
        <v>2</v>
      </c>
      <c r="L31" s="50">
        <f t="shared" si="9"/>
        <v>0.2222222222222222</v>
      </c>
      <c r="N31" s="23">
        <v>49</v>
      </c>
      <c r="O31" s="23">
        <v>47</v>
      </c>
      <c r="P31" s="23">
        <v>2</v>
      </c>
      <c r="Q31" s="23">
        <v>0</v>
      </c>
      <c r="R31" s="24">
        <v>43</v>
      </c>
      <c r="S31" s="25">
        <f>R31/O31</f>
        <v>0.9148936170212766</v>
      </c>
      <c r="T31" s="26">
        <v>4</v>
      </c>
      <c r="U31" s="25">
        <f>T31/O31</f>
        <v>0.0851063829787234</v>
      </c>
      <c r="V31" s="27">
        <v>0</v>
      </c>
      <c r="W31" s="25">
        <f>V31/O31</f>
        <v>0</v>
      </c>
    </row>
    <row r="32" spans="1:23" ht="36.75" customHeight="1" thickBot="1">
      <c r="A32" s="53" t="s">
        <v>70</v>
      </c>
      <c r="B32" s="54" t="s">
        <v>71</v>
      </c>
      <c r="C32" s="23">
        <v>9</v>
      </c>
      <c r="D32" s="37">
        <v>9</v>
      </c>
      <c r="E32" s="23">
        <v>0</v>
      </c>
      <c r="F32" s="23">
        <v>0</v>
      </c>
      <c r="G32" s="24">
        <v>3</v>
      </c>
      <c r="H32" s="25">
        <f t="shared" si="7"/>
        <v>0.3333333333333333</v>
      </c>
      <c r="I32" s="26">
        <v>5</v>
      </c>
      <c r="J32" s="50">
        <f t="shared" si="8"/>
        <v>0.5555555555555556</v>
      </c>
      <c r="K32" s="27">
        <v>1</v>
      </c>
      <c r="L32" s="50">
        <f t="shared" si="9"/>
        <v>0.1111111111111111</v>
      </c>
      <c r="N32" s="23"/>
      <c r="O32" s="23"/>
      <c r="P32" s="23"/>
      <c r="Q32" s="23"/>
      <c r="R32" s="24"/>
      <c r="S32" s="25"/>
      <c r="T32" s="26"/>
      <c r="U32" s="25"/>
      <c r="V32" s="27"/>
      <c r="W32" s="25"/>
    </row>
    <row r="33" spans="1:23" ht="36.75" customHeight="1" thickBot="1">
      <c r="A33" s="53" t="s">
        <v>72</v>
      </c>
      <c r="B33" s="54" t="s">
        <v>73</v>
      </c>
      <c r="C33" s="23">
        <v>31</v>
      </c>
      <c r="D33" s="37">
        <v>30</v>
      </c>
      <c r="E33" s="23">
        <v>0</v>
      </c>
      <c r="F33" s="23">
        <v>1</v>
      </c>
      <c r="G33" s="24">
        <v>24</v>
      </c>
      <c r="H33" s="25">
        <f t="shared" si="7"/>
        <v>0.8</v>
      </c>
      <c r="I33" s="26">
        <v>6</v>
      </c>
      <c r="J33" s="50">
        <f t="shared" si="8"/>
        <v>0.2</v>
      </c>
      <c r="K33" s="27">
        <v>0</v>
      </c>
      <c r="L33" s="50">
        <f t="shared" si="9"/>
        <v>0</v>
      </c>
      <c r="N33" s="23"/>
      <c r="O33" s="23"/>
      <c r="P33" s="23"/>
      <c r="Q33" s="23"/>
      <c r="R33" s="24"/>
      <c r="S33" s="25"/>
      <c r="T33" s="26"/>
      <c r="U33" s="25"/>
      <c r="V33" s="27"/>
      <c r="W33" s="25"/>
    </row>
    <row r="34" spans="1:23" ht="36.75" customHeight="1" thickBot="1">
      <c r="A34" s="55" t="s">
        <v>74</v>
      </c>
      <c r="B34" s="56" t="s">
        <v>75</v>
      </c>
      <c r="C34" s="57">
        <v>3</v>
      </c>
      <c r="D34" s="58">
        <v>3</v>
      </c>
      <c r="E34" s="57">
        <v>0</v>
      </c>
      <c r="F34" s="57">
        <v>0</v>
      </c>
      <c r="G34" s="59">
        <v>2</v>
      </c>
      <c r="H34" s="25">
        <f t="shared" si="7"/>
        <v>0.6666666666666666</v>
      </c>
      <c r="I34" s="61">
        <v>0</v>
      </c>
      <c r="J34" s="50">
        <f t="shared" si="8"/>
        <v>0</v>
      </c>
      <c r="K34" s="62">
        <v>1</v>
      </c>
      <c r="L34" s="50">
        <f t="shared" si="9"/>
        <v>0.3333333333333333</v>
      </c>
      <c r="N34" s="23"/>
      <c r="O34" s="23"/>
      <c r="P34" s="23"/>
      <c r="Q34" s="23"/>
      <c r="R34" s="24"/>
      <c r="S34" s="25"/>
      <c r="T34" s="26"/>
      <c r="U34" s="25"/>
      <c r="V34" s="27"/>
      <c r="W34" s="25"/>
    </row>
    <row r="35" spans="1:23" s="70" customFormat="1" ht="29.25" customHeight="1">
      <c r="A35" s="63" t="s">
        <v>76</v>
      </c>
      <c r="B35" s="64"/>
      <c r="C35" s="65">
        <f>SUM(C2:C34)</f>
        <v>657</v>
      </c>
      <c r="D35" s="66">
        <f>SUM(D2:D34)</f>
        <v>644</v>
      </c>
      <c r="E35" s="65">
        <f>SUM(E2:E34)</f>
        <v>6</v>
      </c>
      <c r="F35" s="65">
        <f>SUM(F2:F34)</f>
        <v>7</v>
      </c>
      <c r="G35" s="67">
        <f>SUM(G2:G34)</f>
        <v>434</v>
      </c>
      <c r="H35" s="34">
        <f>G35/$D$35</f>
        <v>0.6739130434782609</v>
      </c>
      <c r="I35" s="68">
        <f>SUM(I2:I34)</f>
        <v>115</v>
      </c>
      <c r="J35" s="50">
        <f t="shared" si="8"/>
        <v>0.17857142857142858</v>
      </c>
      <c r="K35" s="69">
        <f>SUM(K2:K34)</f>
        <v>95</v>
      </c>
      <c r="L35" s="34">
        <f>K35/$D$35</f>
        <v>0.14751552795031056</v>
      </c>
      <c r="N35" s="71">
        <f>SUM(N2:N34)</f>
        <v>494</v>
      </c>
      <c r="O35" s="71">
        <f>SUM(O2:O34)</f>
        <v>488</v>
      </c>
      <c r="P35" s="71">
        <f>SUM(P2:P34)</f>
        <v>6</v>
      </c>
      <c r="Q35" s="71">
        <f>SUM(Q2:Q34)</f>
        <v>6</v>
      </c>
      <c r="R35" s="72">
        <f>SUM(R2:R34)</f>
        <v>299</v>
      </c>
      <c r="S35" s="25">
        <f>R35/O35</f>
        <v>0.6127049180327869</v>
      </c>
      <c r="T35" s="73">
        <f>SUM(T2:T34)</f>
        <v>110</v>
      </c>
      <c r="U35" s="25">
        <f>T35/O35</f>
        <v>0.22540983606557377</v>
      </c>
      <c r="V35" s="74">
        <f>SUM(V2:V34)</f>
        <v>73</v>
      </c>
      <c r="W35" s="25">
        <f>V35/O35</f>
        <v>0.14959016393442623</v>
      </c>
    </row>
    <row r="36" spans="1:23" s="70" customFormat="1" ht="29.25" customHeight="1">
      <c r="A36" s="75" t="s">
        <v>77</v>
      </c>
      <c r="B36" s="76"/>
      <c r="C36" s="71"/>
      <c r="D36" s="77"/>
      <c r="E36" s="71"/>
      <c r="F36" s="71"/>
      <c r="G36" s="78">
        <f>SUM(G40:G41)</f>
        <v>7</v>
      </c>
      <c r="H36" s="79"/>
      <c r="I36" s="80">
        <f>SUM(I40:I41)</f>
        <v>2</v>
      </c>
      <c r="J36" s="79"/>
      <c r="K36" s="81">
        <f>SUM(K40:K41)</f>
        <v>2</v>
      </c>
      <c r="L36" s="79"/>
      <c r="N36" s="71"/>
      <c r="O36" s="71"/>
      <c r="P36" s="71"/>
      <c r="Q36" s="71"/>
      <c r="R36" s="72">
        <v>7</v>
      </c>
      <c r="S36" s="79"/>
      <c r="T36" s="73">
        <v>2</v>
      </c>
      <c r="U36" s="79"/>
      <c r="V36" s="74">
        <v>2</v>
      </c>
      <c r="W36" s="79"/>
    </row>
    <row r="37" spans="1:23" s="89" customFormat="1" ht="29.25" customHeight="1">
      <c r="A37" s="82"/>
      <c r="B37" s="83"/>
      <c r="C37" s="84"/>
      <c r="D37" s="85"/>
      <c r="E37" s="84"/>
      <c r="F37" s="84"/>
      <c r="G37" s="86">
        <f>G35/$D$39</f>
        <v>7.482758620689655</v>
      </c>
      <c r="H37" s="84"/>
      <c r="I37" s="87">
        <f>I35/$D$39</f>
        <v>1.9827586206896552</v>
      </c>
      <c r="J37" s="84"/>
      <c r="K37" s="88">
        <f>K35/$D$39</f>
        <v>1.6379310344827587</v>
      </c>
      <c r="L37" s="84"/>
      <c r="N37" s="84"/>
      <c r="O37" s="84"/>
      <c r="P37" s="84"/>
      <c r="Q37" s="84"/>
      <c r="R37" s="72">
        <f>R35/N39</f>
        <v>6.739754098360655</v>
      </c>
      <c r="S37" s="84"/>
      <c r="T37" s="73">
        <f>T35/N39</f>
        <v>2.4795081967213113</v>
      </c>
      <c r="U37" s="84"/>
      <c r="V37" s="74">
        <f>V35/N39</f>
        <v>1.6454918032786885</v>
      </c>
      <c r="W37" s="84"/>
    </row>
    <row r="38" spans="6:22" ht="30.75" customHeight="1">
      <c r="F38" s="91" t="s">
        <v>78</v>
      </c>
      <c r="G38" s="92">
        <f>G40*$D$39</f>
        <v>406</v>
      </c>
      <c r="I38" s="92">
        <f>I40*$D$39</f>
        <v>58</v>
      </c>
      <c r="K38" s="92">
        <f>K40*$D$39</f>
        <v>58</v>
      </c>
      <c r="Q38" s="91" t="s">
        <v>78</v>
      </c>
      <c r="R38" s="92">
        <f>6*N39</f>
        <v>266.1818181818182</v>
      </c>
      <c r="T38" s="92">
        <f>2*N39</f>
        <v>88.72727272727273</v>
      </c>
      <c r="V38" s="92">
        <f>1*N39</f>
        <v>44.36363636363637</v>
      </c>
    </row>
    <row r="39" spans="1:22" ht="45">
      <c r="A39" s="23" t="s">
        <v>79</v>
      </c>
      <c r="B39" s="93"/>
      <c r="C39" s="23">
        <f>D35/11</f>
        <v>58.54545454545455</v>
      </c>
      <c r="D39" s="94">
        <f>ROUNDDOWN(C39,0)</f>
        <v>58</v>
      </c>
      <c r="F39" s="91" t="s">
        <v>80</v>
      </c>
      <c r="G39" s="92">
        <f>G35-G38</f>
        <v>28</v>
      </c>
      <c r="I39" s="92">
        <f>I35-I38</f>
        <v>57</v>
      </c>
      <c r="K39" s="92">
        <f>K35-K38</f>
        <v>37</v>
      </c>
      <c r="N39" s="23">
        <f>O35/11</f>
        <v>44.36363636363637</v>
      </c>
      <c r="Q39" s="91" t="s">
        <v>80</v>
      </c>
      <c r="R39" s="92">
        <f>R35-R38</f>
        <v>32.81818181818181</v>
      </c>
      <c r="T39" s="92">
        <f>T35-T38</f>
        <v>21.272727272727266</v>
      </c>
      <c r="V39" s="92">
        <f>V35-V38</f>
        <v>28.636363636363633</v>
      </c>
    </row>
    <row r="40" spans="6:22" ht="30">
      <c r="F40" s="91" t="s">
        <v>81</v>
      </c>
      <c r="G40" s="92">
        <f>ROUNDDOWN(G37,0)</f>
        <v>7</v>
      </c>
      <c r="I40" s="92">
        <f>ROUNDDOWN(I37,0)</f>
        <v>1</v>
      </c>
      <c r="K40" s="92">
        <f>ROUNDDOWN(K37,0)</f>
        <v>1</v>
      </c>
      <c r="Q40" s="91" t="s">
        <v>81</v>
      </c>
      <c r="R40" s="92">
        <v>6</v>
      </c>
      <c r="T40" s="92">
        <v>2</v>
      </c>
      <c r="V40" s="92">
        <v>1</v>
      </c>
    </row>
    <row r="41" spans="6:22" ht="30">
      <c r="F41" s="91" t="s">
        <v>82</v>
      </c>
      <c r="G41" s="92"/>
      <c r="I41" s="92">
        <v>1</v>
      </c>
      <c r="K41" s="92">
        <v>1</v>
      </c>
      <c r="Q41" s="91" t="s">
        <v>82</v>
      </c>
      <c r="R41" s="92">
        <v>1</v>
      </c>
      <c r="T41" s="92">
        <v>0</v>
      </c>
      <c r="V41" s="92">
        <v>1</v>
      </c>
    </row>
    <row r="44" spans="3:16" ht="15">
      <c r="C44" s="95"/>
      <c r="D44" s="95"/>
      <c r="E44" s="95"/>
      <c r="N44" s="95">
        <v>450</v>
      </c>
      <c r="O44" s="95">
        <f>N44/11</f>
        <v>40.90909090909091</v>
      </c>
      <c r="P44" s="95"/>
    </row>
    <row r="45" spans="3:16" ht="15">
      <c r="C45" s="95"/>
      <c r="D45" s="95"/>
      <c r="E45" s="96"/>
      <c r="N45" s="95">
        <v>270</v>
      </c>
      <c r="O45" s="95">
        <f>N45/O$44</f>
        <v>6.6000000000000005</v>
      </c>
      <c r="P45" s="96">
        <f>N45/N$44</f>
        <v>0.6</v>
      </c>
    </row>
    <row r="46" spans="3:16" ht="15">
      <c r="C46" s="95"/>
      <c r="D46" s="95"/>
      <c r="E46" s="96"/>
      <c r="N46" s="95">
        <v>100</v>
      </c>
      <c r="O46" s="95">
        <f>N46/O$44</f>
        <v>2.4444444444444446</v>
      </c>
      <c r="P46" s="96">
        <f>N46/N$44</f>
        <v>0.2222222222222222</v>
      </c>
    </row>
    <row r="47" spans="3:16" ht="15">
      <c r="C47" s="95"/>
      <c r="D47" s="95"/>
      <c r="E47" s="96"/>
      <c r="N47" s="95">
        <v>80</v>
      </c>
      <c r="O47" s="95">
        <f>N47/O$44</f>
        <v>1.9555555555555557</v>
      </c>
      <c r="P47" s="96">
        <f>N47/N$44</f>
        <v>0.17777777777777778</v>
      </c>
    </row>
    <row r="48" spans="3:16" ht="15">
      <c r="C48" s="95"/>
      <c r="D48" s="95"/>
      <c r="E48" s="95"/>
      <c r="N48" s="95"/>
      <c r="O48" s="95"/>
      <c r="P48" s="95"/>
    </row>
    <row r="49" spans="3:16" ht="15">
      <c r="C49" s="95"/>
      <c r="D49" s="95"/>
      <c r="E49" s="95"/>
      <c r="N49" s="95"/>
      <c r="O49" s="95"/>
      <c r="P49" s="95"/>
    </row>
    <row r="50" spans="3:16" ht="15">
      <c r="C50" s="95"/>
      <c r="D50" s="95"/>
      <c r="E50" s="95"/>
      <c r="N50" s="95"/>
      <c r="O50" s="95"/>
      <c r="P50" s="95"/>
    </row>
    <row r="51" spans="3:16" ht="15">
      <c r="C51" s="95"/>
      <c r="D51" s="95"/>
      <c r="E51" s="95"/>
      <c r="N51" s="95">
        <v>480</v>
      </c>
      <c r="O51" s="95">
        <f>N51/11</f>
        <v>43.63636363636363</v>
      </c>
      <c r="P51" s="95"/>
    </row>
    <row r="52" spans="3:16" ht="15">
      <c r="C52" s="95"/>
      <c r="D52" s="95"/>
      <c r="E52" s="96"/>
      <c r="N52" s="95">
        <v>270</v>
      </c>
      <c r="O52" s="95">
        <f>N52/O$51</f>
        <v>6.187500000000001</v>
      </c>
      <c r="P52" s="96">
        <f>N52/N$51</f>
        <v>0.5625</v>
      </c>
    </row>
    <row r="53" spans="3:16" ht="15">
      <c r="C53" s="95"/>
      <c r="D53" s="95"/>
      <c r="E53" s="96"/>
      <c r="N53" s="95">
        <v>100</v>
      </c>
      <c r="O53" s="95">
        <f>N53/O$51</f>
        <v>2.291666666666667</v>
      </c>
      <c r="P53" s="96">
        <f>N53/N$51</f>
        <v>0.20833333333333334</v>
      </c>
    </row>
    <row r="54" spans="3:16" ht="15">
      <c r="C54" s="95"/>
      <c r="D54" s="95"/>
      <c r="E54" s="96"/>
      <c r="N54" s="95">
        <v>80</v>
      </c>
      <c r="O54" s="95">
        <f>N54/O$51</f>
        <v>1.8333333333333335</v>
      </c>
      <c r="P54" s="96">
        <f>N54/N$51</f>
        <v>0.16666666666666666</v>
      </c>
    </row>
    <row r="55" spans="3:16" ht="15">
      <c r="C55" s="95"/>
      <c r="D55" s="95"/>
      <c r="E55" s="96"/>
      <c r="N55" s="95">
        <v>30</v>
      </c>
      <c r="O55" s="95">
        <f>N55/O$51</f>
        <v>0.6875</v>
      </c>
      <c r="P55" s="96">
        <f>N55/N$51</f>
        <v>0.0625</v>
      </c>
    </row>
  </sheetData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5" r:id="rId1"/>
  <headerFooter alignWithMargins="0">
    <oddFooter>&amp;LΠΚΣ - Εκλογές, 16 Ιανουαρίου 2005&amp;R&amp;"Arial Greek,Πλάγια"&amp;9Σελίδα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74"/>
  <sheetViews>
    <sheetView tabSelected="1" zoomScale="85" zoomScaleNormal="85" workbookViewId="0" topLeftCell="A1">
      <pane xSplit="2" ySplit="1" topLeftCell="Y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9" sqref="D39"/>
    </sheetView>
  </sheetViews>
  <sheetFormatPr defaultColWidth="9.00390625" defaultRowHeight="12.75"/>
  <cols>
    <col min="1" max="1" width="16.75390625" style="103" bestFit="1" customWidth="1"/>
    <col min="2" max="3" width="11.375" style="103" customWidth="1"/>
    <col min="4" max="4" width="9.625" style="103" bestFit="1" customWidth="1"/>
    <col min="5" max="5" width="8.25390625" style="103" customWidth="1"/>
    <col min="6" max="6" width="11.00390625" style="103" bestFit="1" customWidth="1"/>
    <col min="7" max="7" width="9.75390625" style="103" bestFit="1" customWidth="1"/>
    <col min="8" max="9" width="9.375" style="103" customWidth="1"/>
    <col min="10" max="10" width="9.625" style="103" customWidth="1"/>
    <col min="11" max="11" width="16.125" style="103" customWidth="1"/>
    <col min="12" max="12" width="7.875" style="103" customWidth="1"/>
    <col min="13" max="13" width="10.125" style="103" customWidth="1"/>
    <col min="14" max="14" width="11.25390625" style="104" customWidth="1"/>
    <col min="15" max="15" width="8.00390625" style="104" customWidth="1"/>
    <col min="16" max="16" width="6.125" style="104" customWidth="1"/>
    <col min="17" max="17" width="5.75390625" style="104" customWidth="1"/>
    <col min="18" max="18" width="6.625" style="104" customWidth="1"/>
    <col min="19" max="19" width="6.00390625" style="104" customWidth="1"/>
    <col min="20" max="20" width="13.75390625" style="104" customWidth="1"/>
    <col min="21" max="21" width="12.00390625" style="103" bestFit="1" customWidth="1"/>
    <col min="22" max="22" width="6.25390625" style="104" customWidth="1"/>
    <col min="23" max="23" width="7.375" style="104" customWidth="1"/>
    <col min="24" max="24" width="7.875" style="104" customWidth="1"/>
    <col min="25" max="25" width="8.875" style="104" bestFit="1" customWidth="1"/>
    <col min="26" max="26" width="11.125" style="103" bestFit="1" customWidth="1"/>
    <col min="27" max="27" width="9.625" style="103" customWidth="1"/>
    <col min="28" max="29" width="10.00390625" style="103" customWidth="1"/>
    <col min="30" max="30" width="10.125" style="103" customWidth="1"/>
    <col min="31" max="31" width="14.00390625" style="103" bestFit="1" customWidth="1"/>
    <col min="32" max="35" width="9.75390625" style="104" customWidth="1"/>
    <col min="36" max="38" width="9.625" style="104" customWidth="1"/>
    <col min="39" max="39" width="15.125" style="103" customWidth="1"/>
    <col min="41" max="42" width="0" style="103" hidden="1" customWidth="1"/>
    <col min="44" max="16384" width="9.125" style="103" customWidth="1"/>
  </cols>
  <sheetData>
    <row r="1" spans="1:39" s="102" customFormat="1" ht="38.25" customHeight="1" thickBot="1">
      <c r="A1" s="97"/>
      <c r="B1" s="97"/>
      <c r="C1" s="98" t="s">
        <v>83</v>
      </c>
      <c r="D1" s="99" t="s">
        <v>190</v>
      </c>
      <c r="E1" s="98" t="s">
        <v>223</v>
      </c>
      <c r="F1" s="98" t="s">
        <v>85</v>
      </c>
      <c r="G1" s="99" t="s">
        <v>84</v>
      </c>
      <c r="H1" s="99" t="s">
        <v>189</v>
      </c>
      <c r="I1" s="99" t="s">
        <v>188</v>
      </c>
      <c r="J1" s="99" t="s">
        <v>187</v>
      </c>
      <c r="K1" s="98" t="s">
        <v>86</v>
      </c>
      <c r="L1" s="98" t="s">
        <v>224</v>
      </c>
      <c r="M1" s="98" t="s">
        <v>87</v>
      </c>
      <c r="N1" s="99" t="s">
        <v>33</v>
      </c>
      <c r="O1" s="99" t="s">
        <v>35</v>
      </c>
      <c r="P1" s="99" t="s">
        <v>37</v>
      </c>
      <c r="Q1" s="99" t="s">
        <v>39</v>
      </c>
      <c r="R1" s="99" t="s">
        <v>41</v>
      </c>
      <c r="S1" s="99" t="s">
        <v>43</v>
      </c>
      <c r="T1" s="99" t="s">
        <v>45</v>
      </c>
      <c r="U1" s="100" t="s">
        <v>88</v>
      </c>
      <c r="V1" s="99" t="s">
        <v>68</v>
      </c>
      <c r="W1" s="99" t="s">
        <v>70</v>
      </c>
      <c r="X1" s="99" t="s">
        <v>72</v>
      </c>
      <c r="Y1" s="99" t="s">
        <v>74</v>
      </c>
      <c r="Z1" s="100" t="s">
        <v>89</v>
      </c>
      <c r="AA1" s="99" t="s">
        <v>185</v>
      </c>
      <c r="AB1" s="99" t="s">
        <v>186</v>
      </c>
      <c r="AC1" s="98" t="s">
        <v>90</v>
      </c>
      <c r="AD1" s="98" t="s">
        <v>91</v>
      </c>
      <c r="AE1" s="100" t="s">
        <v>92</v>
      </c>
      <c r="AF1" s="99" t="s">
        <v>93</v>
      </c>
      <c r="AG1" s="99" t="s">
        <v>99</v>
      </c>
      <c r="AH1" s="99" t="s">
        <v>95</v>
      </c>
      <c r="AI1" s="99" t="s">
        <v>98</v>
      </c>
      <c r="AJ1" s="99" t="s">
        <v>94</v>
      </c>
      <c r="AK1" s="99" t="s">
        <v>96</v>
      </c>
      <c r="AL1" s="99" t="s">
        <v>97</v>
      </c>
      <c r="AM1" s="101" t="s">
        <v>100</v>
      </c>
    </row>
    <row r="2" spans="1:43" s="106" customFormat="1" ht="17.25" customHeight="1">
      <c r="A2" s="105" t="s">
        <v>101</v>
      </c>
      <c r="N2" s="107"/>
      <c r="O2" s="107"/>
      <c r="P2" s="107"/>
      <c r="Q2" s="107"/>
      <c r="R2" s="107"/>
      <c r="S2" s="107"/>
      <c r="T2" s="107"/>
      <c r="V2" s="107"/>
      <c r="W2" s="107"/>
      <c r="X2" s="107"/>
      <c r="Y2" s="107"/>
      <c r="AA2" s="108"/>
      <c r="AB2" s="108"/>
      <c r="AF2" s="107"/>
      <c r="AG2" s="107"/>
      <c r="AH2" s="107"/>
      <c r="AI2" s="107"/>
      <c r="AJ2" s="107"/>
      <c r="AK2" s="107"/>
      <c r="AL2" s="107"/>
      <c r="AN2" s="109"/>
      <c r="AQ2" s="109"/>
    </row>
    <row r="3" spans="1:39" s="115" customFormat="1" ht="17.25" customHeight="1">
      <c r="A3" s="125" t="s">
        <v>102</v>
      </c>
      <c r="B3" s="110" t="s">
        <v>103</v>
      </c>
      <c r="C3" s="111">
        <v>15</v>
      </c>
      <c r="D3" s="112">
        <v>0</v>
      </c>
      <c r="E3" s="111">
        <v>0</v>
      </c>
      <c r="F3" s="111">
        <v>5</v>
      </c>
      <c r="G3" s="112">
        <v>2</v>
      </c>
      <c r="H3" s="112">
        <v>1</v>
      </c>
      <c r="I3" s="112">
        <v>3</v>
      </c>
      <c r="J3" s="112">
        <v>0</v>
      </c>
      <c r="K3" s="111">
        <v>2</v>
      </c>
      <c r="L3" s="111">
        <v>2</v>
      </c>
      <c r="M3" s="111">
        <v>0</v>
      </c>
      <c r="N3" s="113">
        <v>44</v>
      </c>
      <c r="O3" s="113">
        <v>8</v>
      </c>
      <c r="P3" s="113">
        <v>1</v>
      </c>
      <c r="Q3" s="113">
        <v>0</v>
      </c>
      <c r="R3" s="113">
        <v>3</v>
      </c>
      <c r="S3" s="113">
        <v>2</v>
      </c>
      <c r="T3" s="113">
        <v>2</v>
      </c>
      <c r="U3" s="111">
        <f aca="true" t="shared" si="0" ref="U3:U15">SUM(N3:T3)</f>
        <v>60</v>
      </c>
      <c r="V3" s="113">
        <v>3</v>
      </c>
      <c r="W3" s="113">
        <v>0</v>
      </c>
      <c r="X3" s="113">
        <v>5</v>
      </c>
      <c r="Y3" s="113">
        <v>1</v>
      </c>
      <c r="Z3" s="111">
        <f aca="true" t="shared" si="1" ref="Z3:Z15">SUM(V3:Y3)</f>
        <v>9</v>
      </c>
      <c r="AA3" s="112">
        <v>0</v>
      </c>
      <c r="AB3" s="112">
        <v>4</v>
      </c>
      <c r="AC3" s="111">
        <v>6</v>
      </c>
      <c r="AD3" s="111">
        <v>1</v>
      </c>
      <c r="AE3" s="111">
        <f aca="true" t="shared" si="2" ref="AE3:AE15">SUM(AF3:AL3)</f>
        <v>8</v>
      </c>
      <c r="AF3" s="113">
        <v>5</v>
      </c>
      <c r="AG3" s="113">
        <v>2</v>
      </c>
      <c r="AH3" s="113">
        <v>1</v>
      </c>
      <c r="AI3" s="113">
        <v>0</v>
      </c>
      <c r="AJ3" s="113">
        <v>0</v>
      </c>
      <c r="AK3" s="113">
        <v>0</v>
      </c>
      <c r="AL3" s="113">
        <v>0</v>
      </c>
      <c r="AM3" s="114">
        <v>118</v>
      </c>
    </row>
    <row r="4" spans="1:39" s="134" customFormat="1" ht="17.25" customHeight="1">
      <c r="A4" s="136" t="s">
        <v>191</v>
      </c>
      <c r="B4" s="129" t="s">
        <v>192</v>
      </c>
      <c r="C4" s="130">
        <v>39</v>
      </c>
      <c r="D4" s="131">
        <v>2</v>
      </c>
      <c r="E4" s="130">
        <v>1</v>
      </c>
      <c r="F4" s="130">
        <v>9</v>
      </c>
      <c r="G4" s="131">
        <v>0</v>
      </c>
      <c r="H4" s="131">
        <v>0</v>
      </c>
      <c r="I4" s="131">
        <v>0</v>
      </c>
      <c r="J4" s="131">
        <v>0</v>
      </c>
      <c r="K4" s="130">
        <v>6</v>
      </c>
      <c r="L4" s="130">
        <v>4</v>
      </c>
      <c r="M4" s="130">
        <v>3</v>
      </c>
      <c r="N4" s="132">
        <v>3</v>
      </c>
      <c r="O4" s="132">
        <v>0</v>
      </c>
      <c r="P4" s="132">
        <v>0</v>
      </c>
      <c r="Q4" s="132">
        <v>0</v>
      </c>
      <c r="R4" s="132">
        <v>0</v>
      </c>
      <c r="S4" s="132">
        <v>0</v>
      </c>
      <c r="T4" s="132">
        <v>0</v>
      </c>
      <c r="U4" s="130">
        <f t="shared" si="0"/>
        <v>3</v>
      </c>
      <c r="V4" s="132">
        <v>3</v>
      </c>
      <c r="W4" s="132">
        <v>1</v>
      </c>
      <c r="X4" s="132">
        <v>4</v>
      </c>
      <c r="Y4" s="132">
        <v>1</v>
      </c>
      <c r="Z4" s="130">
        <f t="shared" si="1"/>
        <v>9</v>
      </c>
      <c r="AA4" s="131">
        <v>5</v>
      </c>
      <c r="AB4" s="131">
        <v>0</v>
      </c>
      <c r="AC4" s="130">
        <v>3</v>
      </c>
      <c r="AD4" s="130">
        <v>1</v>
      </c>
      <c r="AE4" s="130">
        <f t="shared" si="2"/>
        <v>41</v>
      </c>
      <c r="AF4" s="132">
        <v>14</v>
      </c>
      <c r="AG4" s="132">
        <v>3</v>
      </c>
      <c r="AH4" s="132">
        <v>7</v>
      </c>
      <c r="AI4" s="132">
        <v>0</v>
      </c>
      <c r="AJ4" s="132">
        <v>4</v>
      </c>
      <c r="AK4" s="132">
        <v>10</v>
      </c>
      <c r="AL4" s="132">
        <v>3</v>
      </c>
      <c r="AM4" s="133">
        <v>126</v>
      </c>
    </row>
    <row r="5" spans="1:39" s="115" customFormat="1" ht="17.25" customHeight="1">
      <c r="A5" s="125" t="s">
        <v>193</v>
      </c>
      <c r="B5" s="110" t="s">
        <v>194</v>
      </c>
      <c r="C5" s="111">
        <v>9</v>
      </c>
      <c r="D5" s="112">
        <v>0</v>
      </c>
      <c r="E5" s="111">
        <v>0</v>
      </c>
      <c r="F5" s="111">
        <v>0</v>
      </c>
      <c r="G5" s="112">
        <v>1</v>
      </c>
      <c r="H5" s="112">
        <v>0</v>
      </c>
      <c r="I5" s="112">
        <v>0</v>
      </c>
      <c r="J5" s="112">
        <v>0</v>
      </c>
      <c r="K5" s="111">
        <v>1</v>
      </c>
      <c r="L5" s="111">
        <v>2</v>
      </c>
      <c r="M5" s="111">
        <v>0</v>
      </c>
      <c r="N5" s="113">
        <v>3</v>
      </c>
      <c r="O5" s="113">
        <v>1</v>
      </c>
      <c r="P5" s="113">
        <v>0</v>
      </c>
      <c r="Q5" s="113">
        <v>0</v>
      </c>
      <c r="R5" s="113">
        <v>3</v>
      </c>
      <c r="S5" s="113">
        <v>1</v>
      </c>
      <c r="T5" s="113">
        <v>2</v>
      </c>
      <c r="U5" s="111">
        <f t="shared" si="0"/>
        <v>10</v>
      </c>
      <c r="V5" s="113">
        <v>0</v>
      </c>
      <c r="W5" s="113">
        <v>0</v>
      </c>
      <c r="X5" s="113">
        <v>0</v>
      </c>
      <c r="Y5" s="113">
        <v>0</v>
      </c>
      <c r="Z5" s="111">
        <f t="shared" si="1"/>
        <v>0</v>
      </c>
      <c r="AA5" s="112">
        <v>0</v>
      </c>
      <c r="AB5" s="112">
        <v>0</v>
      </c>
      <c r="AC5" s="111">
        <v>2</v>
      </c>
      <c r="AD5" s="111">
        <v>0</v>
      </c>
      <c r="AE5" s="111">
        <v>0</v>
      </c>
      <c r="AF5" s="113">
        <v>0</v>
      </c>
      <c r="AG5" s="113">
        <v>0</v>
      </c>
      <c r="AH5" s="113">
        <v>2</v>
      </c>
      <c r="AI5" s="113">
        <v>0</v>
      </c>
      <c r="AJ5" s="113">
        <v>0</v>
      </c>
      <c r="AK5" s="113">
        <v>0</v>
      </c>
      <c r="AL5" s="113">
        <v>0</v>
      </c>
      <c r="AM5" s="114">
        <v>27</v>
      </c>
    </row>
    <row r="6" spans="1:39" s="115" customFormat="1" ht="17.25" customHeight="1">
      <c r="A6" s="125" t="s">
        <v>195</v>
      </c>
      <c r="B6" s="110" t="s">
        <v>196</v>
      </c>
      <c r="C6" s="111">
        <v>16</v>
      </c>
      <c r="D6" s="112">
        <v>2</v>
      </c>
      <c r="E6" s="111">
        <v>7</v>
      </c>
      <c r="F6" s="111">
        <v>0</v>
      </c>
      <c r="G6" s="112">
        <v>0</v>
      </c>
      <c r="H6" s="112">
        <v>0</v>
      </c>
      <c r="I6" s="112">
        <v>0</v>
      </c>
      <c r="J6" s="112">
        <v>0</v>
      </c>
      <c r="K6" s="111">
        <v>1</v>
      </c>
      <c r="L6" s="111">
        <v>2</v>
      </c>
      <c r="M6" s="111">
        <v>2</v>
      </c>
      <c r="N6" s="113">
        <v>6</v>
      </c>
      <c r="O6" s="113">
        <v>0</v>
      </c>
      <c r="P6" s="113">
        <v>0</v>
      </c>
      <c r="Q6" s="113">
        <v>0</v>
      </c>
      <c r="R6" s="113">
        <v>0</v>
      </c>
      <c r="S6" s="113">
        <v>0</v>
      </c>
      <c r="T6" s="113">
        <v>0</v>
      </c>
      <c r="U6" s="111">
        <f t="shared" si="0"/>
        <v>6</v>
      </c>
      <c r="V6" s="113">
        <v>1</v>
      </c>
      <c r="W6" s="113">
        <v>2</v>
      </c>
      <c r="X6" s="113">
        <v>6</v>
      </c>
      <c r="Y6" s="113">
        <v>0</v>
      </c>
      <c r="Z6" s="111">
        <f t="shared" si="1"/>
        <v>9</v>
      </c>
      <c r="AA6" s="112">
        <v>1</v>
      </c>
      <c r="AB6" s="112">
        <v>4</v>
      </c>
      <c r="AC6" s="111">
        <v>1</v>
      </c>
      <c r="AD6" s="111">
        <v>1</v>
      </c>
      <c r="AE6" s="111">
        <f t="shared" si="2"/>
        <v>4</v>
      </c>
      <c r="AF6" s="113">
        <v>0</v>
      </c>
      <c r="AG6" s="113">
        <v>0</v>
      </c>
      <c r="AH6" s="113">
        <v>1</v>
      </c>
      <c r="AI6" s="113">
        <v>2</v>
      </c>
      <c r="AJ6" s="113">
        <v>0</v>
      </c>
      <c r="AK6" s="113">
        <v>0</v>
      </c>
      <c r="AL6" s="113">
        <v>1</v>
      </c>
      <c r="AM6" s="114">
        <v>56</v>
      </c>
    </row>
    <row r="7" spans="1:39" s="115" customFormat="1" ht="17.25" customHeight="1">
      <c r="A7" s="125" t="s">
        <v>197</v>
      </c>
      <c r="B7" s="110" t="s">
        <v>123</v>
      </c>
      <c r="C7" s="111">
        <v>19</v>
      </c>
      <c r="D7" s="112">
        <v>1</v>
      </c>
      <c r="E7" s="111">
        <v>0</v>
      </c>
      <c r="F7" s="111">
        <v>0</v>
      </c>
      <c r="G7" s="112">
        <v>4</v>
      </c>
      <c r="H7" s="112">
        <v>3</v>
      </c>
      <c r="I7" s="112">
        <v>2</v>
      </c>
      <c r="J7" s="112">
        <v>1</v>
      </c>
      <c r="K7" s="111">
        <v>2</v>
      </c>
      <c r="L7" s="111">
        <v>2</v>
      </c>
      <c r="M7" s="111">
        <v>1</v>
      </c>
      <c r="N7" s="113">
        <v>12</v>
      </c>
      <c r="O7" s="113">
        <v>0</v>
      </c>
      <c r="P7" s="113">
        <v>1</v>
      </c>
      <c r="Q7" s="113">
        <v>0</v>
      </c>
      <c r="R7" s="113">
        <v>2</v>
      </c>
      <c r="S7" s="113">
        <v>2</v>
      </c>
      <c r="T7" s="113">
        <v>1</v>
      </c>
      <c r="U7" s="111">
        <f t="shared" si="0"/>
        <v>18</v>
      </c>
      <c r="V7" s="113">
        <v>0</v>
      </c>
      <c r="W7" s="113">
        <v>0</v>
      </c>
      <c r="X7" s="113">
        <v>10</v>
      </c>
      <c r="Y7" s="113">
        <v>0</v>
      </c>
      <c r="Z7" s="111">
        <f t="shared" si="1"/>
        <v>10</v>
      </c>
      <c r="AA7" s="112">
        <v>0</v>
      </c>
      <c r="AB7" s="112">
        <v>9</v>
      </c>
      <c r="AC7" s="111">
        <v>6</v>
      </c>
      <c r="AD7" s="111">
        <v>1</v>
      </c>
      <c r="AE7" s="111">
        <f t="shared" si="2"/>
        <v>4</v>
      </c>
      <c r="AF7" s="113">
        <v>2</v>
      </c>
      <c r="AG7" s="113">
        <v>1</v>
      </c>
      <c r="AH7" s="113">
        <v>1</v>
      </c>
      <c r="AI7" s="113">
        <v>0</v>
      </c>
      <c r="AJ7" s="113">
        <v>0</v>
      </c>
      <c r="AK7" s="113">
        <v>0</v>
      </c>
      <c r="AL7" s="113">
        <v>0</v>
      </c>
      <c r="AM7" s="114">
        <v>83</v>
      </c>
    </row>
    <row r="8" spans="1:39" s="115" customFormat="1" ht="17.25" customHeight="1">
      <c r="A8" s="125" t="s">
        <v>198</v>
      </c>
      <c r="B8" s="110" t="s">
        <v>199</v>
      </c>
      <c r="C8" s="111">
        <v>44</v>
      </c>
      <c r="D8" s="112">
        <v>0</v>
      </c>
      <c r="E8" s="111">
        <v>1</v>
      </c>
      <c r="F8" s="111">
        <v>4</v>
      </c>
      <c r="G8" s="112">
        <v>2</v>
      </c>
      <c r="H8" s="112">
        <v>0</v>
      </c>
      <c r="I8" s="112">
        <v>4</v>
      </c>
      <c r="J8" s="112">
        <v>0</v>
      </c>
      <c r="K8" s="111">
        <v>1</v>
      </c>
      <c r="L8" s="111">
        <v>2</v>
      </c>
      <c r="M8" s="111">
        <v>0</v>
      </c>
      <c r="N8" s="113">
        <v>10</v>
      </c>
      <c r="O8" s="113">
        <v>0</v>
      </c>
      <c r="P8" s="113">
        <v>0</v>
      </c>
      <c r="Q8" s="113">
        <v>0</v>
      </c>
      <c r="R8" s="113">
        <v>3</v>
      </c>
      <c r="S8" s="113">
        <v>1</v>
      </c>
      <c r="T8" s="113">
        <v>0</v>
      </c>
      <c r="U8" s="111">
        <f t="shared" si="0"/>
        <v>14</v>
      </c>
      <c r="V8" s="113">
        <v>0</v>
      </c>
      <c r="W8" s="113">
        <v>0</v>
      </c>
      <c r="X8" s="113">
        <v>0</v>
      </c>
      <c r="Y8" s="113">
        <v>1</v>
      </c>
      <c r="Z8" s="111">
        <f t="shared" si="1"/>
        <v>1</v>
      </c>
      <c r="AA8" s="112">
        <v>0</v>
      </c>
      <c r="AB8" s="112">
        <v>0</v>
      </c>
      <c r="AC8" s="111">
        <v>1</v>
      </c>
      <c r="AD8" s="111">
        <v>1</v>
      </c>
      <c r="AE8" s="111">
        <f t="shared" si="2"/>
        <v>7</v>
      </c>
      <c r="AF8" s="113">
        <v>3</v>
      </c>
      <c r="AG8" s="113">
        <v>0</v>
      </c>
      <c r="AH8" s="113">
        <v>3</v>
      </c>
      <c r="AI8" s="113">
        <v>0</v>
      </c>
      <c r="AJ8" s="113">
        <v>0</v>
      </c>
      <c r="AK8" s="113">
        <v>1</v>
      </c>
      <c r="AL8" s="113">
        <v>0</v>
      </c>
      <c r="AM8" s="114">
        <v>82</v>
      </c>
    </row>
    <row r="9" spans="1:39" s="134" customFormat="1" ht="17.25" customHeight="1">
      <c r="A9" s="136" t="s">
        <v>200</v>
      </c>
      <c r="B9" s="129" t="s">
        <v>201</v>
      </c>
      <c r="C9" s="130">
        <v>36</v>
      </c>
      <c r="D9" s="131">
        <v>0</v>
      </c>
      <c r="E9" s="130">
        <v>2</v>
      </c>
      <c r="F9" s="130">
        <v>3</v>
      </c>
      <c r="G9" s="131">
        <v>2</v>
      </c>
      <c r="H9" s="131">
        <v>1</v>
      </c>
      <c r="I9" s="131">
        <v>3</v>
      </c>
      <c r="J9" s="131">
        <v>0</v>
      </c>
      <c r="K9" s="130">
        <v>3</v>
      </c>
      <c r="L9" s="130">
        <v>3</v>
      </c>
      <c r="M9" s="130">
        <v>0</v>
      </c>
      <c r="N9" s="132">
        <v>31</v>
      </c>
      <c r="O9" s="132">
        <v>5</v>
      </c>
      <c r="P9" s="132">
        <v>1</v>
      </c>
      <c r="Q9" s="132">
        <v>0</v>
      </c>
      <c r="R9" s="132">
        <v>3</v>
      </c>
      <c r="S9" s="132">
        <v>2</v>
      </c>
      <c r="T9" s="132">
        <v>2</v>
      </c>
      <c r="U9" s="130">
        <f t="shared" si="0"/>
        <v>44</v>
      </c>
      <c r="V9" s="132">
        <v>2</v>
      </c>
      <c r="W9" s="132">
        <v>0</v>
      </c>
      <c r="X9" s="132">
        <v>18</v>
      </c>
      <c r="Y9" s="132">
        <v>1</v>
      </c>
      <c r="Z9" s="130">
        <f t="shared" si="1"/>
        <v>21</v>
      </c>
      <c r="AA9" s="131">
        <v>2</v>
      </c>
      <c r="AB9" s="131">
        <v>2</v>
      </c>
      <c r="AC9" s="130">
        <v>7</v>
      </c>
      <c r="AD9" s="130">
        <v>0</v>
      </c>
      <c r="AE9" s="130">
        <f t="shared" si="2"/>
        <v>22</v>
      </c>
      <c r="AF9" s="132">
        <v>6</v>
      </c>
      <c r="AG9" s="132">
        <v>0</v>
      </c>
      <c r="AH9" s="132">
        <v>12</v>
      </c>
      <c r="AI9" s="132">
        <v>1</v>
      </c>
      <c r="AJ9" s="132">
        <v>0</v>
      </c>
      <c r="AK9" s="132">
        <v>1</v>
      </c>
      <c r="AL9" s="132">
        <v>2</v>
      </c>
      <c r="AM9" s="133">
        <v>151</v>
      </c>
    </row>
    <row r="10" spans="1:39" s="134" customFormat="1" ht="17.25" customHeight="1">
      <c r="A10" s="136" t="s">
        <v>105</v>
      </c>
      <c r="B10" s="129" t="s">
        <v>106</v>
      </c>
      <c r="C10" s="130">
        <v>48</v>
      </c>
      <c r="D10" s="131">
        <v>2</v>
      </c>
      <c r="E10" s="130">
        <v>4</v>
      </c>
      <c r="F10" s="130">
        <v>2</v>
      </c>
      <c r="G10" s="131">
        <v>3</v>
      </c>
      <c r="H10" s="131">
        <v>0</v>
      </c>
      <c r="I10" s="131">
        <v>3</v>
      </c>
      <c r="J10" s="131">
        <v>0</v>
      </c>
      <c r="K10" s="130">
        <v>1</v>
      </c>
      <c r="L10" s="130">
        <v>4</v>
      </c>
      <c r="M10" s="130">
        <v>0</v>
      </c>
      <c r="N10" s="132">
        <v>29</v>
      </c>
      <c r="O10" s="132">
        <v>5</v>
      </c>
      <c r="P10" s="132">
        <v>0</v>
      </c>
      <c r="Q10" s="132">
        <v>0</v>
      </c>
      <c r="R10" s="132">
        <v>1</v>
      </c>
      <c r="S10" s="132">
        <v>2</v>
      </c>
      <c r="T10" s="132">
        <v>2</v>
      </c>
      <c r="U10" s="130">
        <f t="shared" si="0"/>
        <v>39</v>
      </c>
      <c r="V10" s="132">
        <v>2</v>
      </c>
      <c r="W10" s="132">
        <v>0</v>
      </c>
      <c r="X10" s="132">
        <v>17</v>
      </c>
      <c r="Y10" s="132">
        <v>2</v>
      </c>
      <c r="Z10" s="130">
        <f t="shared" si="1"/>
        <v>21</v>
      </c>
      <c r="AA10" s="131">
        <v>1</v>
      </c>
      <c r="AB10" s="131">
        <v>0</v>
      </c>
      <c r="AC10" s="130">
        <v>3</v>
      </c>
      <c r="AD10" s="130">
        <v>3</v>
      </c>
      <c r="AE10" s="130">
        <f t="shared" si="2"/>
        <v>25</v>
      </c>
      <c r="AF10" s="132">
        <v>11</v>
      </c>
      <c r="AG10" s="132">
        <v>1</v>
      </c>
      <c r="AH10" s="132">
        <v>10</v>
      </c>
      <c r="AI10" s="132">
        <v>1</v>
      </c>
      <c r="AJ10" s="132">
        <v>0</v>
      </c>
      <c r="AK10" s="132">
        <v>2</v>
      </c>
      <c r="AL10" s="132">
        <v>0</v>
      </c>
      <c r="AM10" s="133">
        <v>164</v>
      </c>
    </row>
    <row r="11" spans="1:39" s="134" customFormat="1" ht="17.25" customHeight="1">
      <c r="A11" s="136" t="s">
        <v>107</v>
      </c>
      <c r="B11" s="129" t="s">
        <v>108</v>
      </c>
      <c r="C11" s="130">
        <v>25</v>
      </c>
      <c r="D11" s="131">
        <v>1</v>
      </c>
      <c r="E11" s="130">
        <v>3</v>
      </c>
      <c r="F11" s="130">
        <v>15</v>
      </c>
      <c r="G11" s="131">
        <v>2</v>
      </c>
      <c r="H11" s="131">
        <v>0</v>
      </c>
      <c r="I11" s="131">
        <v>0</v>
      </c>
      <c r="J11" s="131">
        <v>1</v>
      </c>
      <c r="K11" s="130">
        <v>6</v>
      </c>
      <c r="L11" s="130">
        <v>5</v>
      </c>
      <c r="M11" s="130">
        <v>1</v>
      </c>
      <c r="N11" s="132">
        <v>12</v>
      </c>
      <c r="O11" s="132">
        <v>2</v>
      </c>
      <c r="P11" s="132">
        <v>0</v>
      </c>
      <c r="Q11" s="132">
        <v>0</v>
      </c>
      <c r="R11" s="132">
        <v>5</v>
      </c>
      <c r="S11" s="132">
        <v>7</v>
      </c>
      <c r="T11" s="132">
        <v>2</v>
      </c>
      <c r="U11" s="130">
        <f t="shared" si="0"/>
        <v>28</v>
      </c>
      <c r="V11" s="132">
        <v>2</v>
      </c>
      <c r="W11" s="132">
        <v>1</v>
      </c>
      <c r="X11" s="132">
        <v>7</v>
      </c>
      <c r="Y11" s="132">
        <v>2</v>
      </c>
      <c r="Z11" s="130">
        <f t="shared" si="1"/>
        <v>12</v>
      </c>
      <c r="AA11" s="131">
        <v>4</v>
      </c>
      <c r="AB11" s="131">
        <v>9</v>
      </c>
      <c r="AC11" s="130">
        <v>7</v>
      </c>
      <c r="AD11" s="130">
        <v>5</v>
      </c>
      <c r="AE11" s="130">
        <f t="shared" si="2"/>
        <v>20</v>
      </c>
      <c r="AF11" s="132">
        <v>10</v>
      </c>
      <c r="AG11" s="132">
        <v>1</v>
      </c>
      <c r="AH11" s="132">
        <v>5</v>
      </c>
      <c r="AI11" s="132">
        <v>0</v>
      </c>
      <c r="AJ11" s="132">
        <v>3</v>
      </c>
      <c r="AK11" s="132">
        <v>1</v>
      </c>
      <c r="AL11" s="132">
        <v>0</v>
      </c>
      <c r="AM11" s="133">
        <v>144</v>
      </c>
    </row>
    <row r="12" spans="1:39" s="115" customFormat="1" ht="17.25" customHeight="1">
      <c r="A12" s="125" t="s">
        <v>109</v>
      </c>
      <c r="B12" s="110" t="s">
        <v>110</v>
      </c>
      <c r="C12" s="111">
        <v>14</v>
      </c>
      <c r="D12" s="112">
        <v>0</v>
      </c>
      <c r="E12" s="111">
        <v>3</v>
      </c>
      <c r="F12" s="111">
        <v>2</v>
      </c>
      <c r="G12" s="112">
        <v>2</v>
      </c>
      <c r="H12" s="112">
        <v>0</v>
      </c>
      <c r="I12" s="112">
        <v>1</v>
      </c>
      <c r="J12" s="112">
        <v>0</v>
      </c>
      <c r="K12" s="111">
        <v>2</v>
      </c>
      <c r="L12" s="111">
        <v>1</v>
      </c>
      <c r="M12" s="111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3</v>
      </c>
      <c r="S12" s="113">
        <v>1</v>
      </c>
      <c r="T12" s="113">
        <v>0</v>
      </c>
      <c r="U12" s="111">
        <f t="shared" si="0"/>
        <v>4</v>
      </c>
      <c r="V12" s="113">
        <v>2</v>
      </c>
      <c r="W12" s="113">
        <v>0</v>
      </c>
      <c r="X12" s="113">
        <v>0</v>
      </c>
      <c r="Y12" s="113">
        <v>0</v>
      </c>
      <c r="Z12" s="111">
        <v>2</v>
      </c>
      <c r="AA12" s="112">
        <v>5</v>
      </c>
      <c r="AB12" s="112">
        <v>0</v>
      </c>
      <c r="AC12" s="111">
        <v>1</v>
      </c>
      <c r="AD12" s="111">
        <v>1</v>
      </c>
      <c r="AE12" s="111">
        <f t="shared" si="2"/>
        <v>8</v>
      </c>
      <c r="AF12" s="113">
        <v>2</v>
      </c>
      <c r="AG12" s="113">
        <v>0</v>
      </c>
      <c r="AH12" s="113">
        <v>1</v>
      </c>
      <c r="AI12" s="113">
        <v>3</v>
      </c>
      <c r="AJ12" s="113">
        <v>0</v>
      </c>
      <c r="AK12" s="113">
        <v>2</v>
      </c>
      <c r="AL12" s="113">
        <v>0</v>
      </c>
      <c r="AM12" s="114">
        <v>46</v>
      </c>
    </row>
    <row r="13" spans="1:39" s="134" customFormat="1" ht="17.25" customHeight="1">
      <c r="A13" s="136" t="s">
        <v>111</v>
      </c>
      <c r="B13" s="129" t="s">
        <v>112</v>
      </c>
      <c r="C13" s="130">
        <v>96</v>
      </c>
      <c r="D13" s="131">
        <v>4</v>
      </c>
      <c r="E13" s="130">
        <v>6</v>
      </c>
      <c r="F13" s="130">
        <v>11</v>
      </c>
      <c r="G13" s="131">
        <v>6</v>
      </c>
      <c r="H13" s="131">
        <v>3</v>
      </c>
      <c r="I13" s="131">
        <v>7</v>
      </c>
      <c r="J13" s="131">
        <v>1</v>
      </c>
      <c r="K13" s="130">
        <v>9</v>
      </c>
      <c r="L13" s="130">
        <v>8</v>
      </c>
      <c r="M13" s="130">
        <v>3</v>
      </c>
      <c r="N13" s="132">
        <v>51</v>
      </c>
      <c r="O13" s="132">
        <v>7</v>
      </c>
      <c r="P13" s="132">
        <v>0</v>
      </c>
      <c r="Q13" s="132">
        <v>0</v>
      </c>
      <c r="R13" s="132">
        <v>7</v>
      </c>
      <c r="S13" s="132">
        <v>7</v>
      </c>
      <c r="T13" s="132">
        <v>5</v>
      </c>
      <c r="U13" s="130">
        <f t="shared" si="0"/>
        <v>77</v>
      </c>
      <c r="V13" s="132">
        <v>6</v>
      </c>
      <c r="W13" s="132">
        <v>3</v>
      </c>
      <c r="X13" s="132">
        <v>23</v>
      </c>
      <c r="Y13" s="132">
        <v>2</v>
      </c>
      <c r="Z13" s="130">
        <f t="shared" si="1"/>
        <v>34</v>
      </c>
      <c r="AA13" s="131">
        <v>6</v>
      </c>
      <c r="AB13" s="131">
        <v>13</v>
      </c>
      <c r="AC13" s="130">
        <v>17</v>
      </c>
      <c r="AD13" s="130">
        <v>7</v>
      </c>
      <c r="AE13" s="130">
        <f t="shared" si="2"/>
        <v>66</v>
      </c>
      <c r="AF13" s="132">
        <v>19</v>
      </c>
      <c r="AG13" s="132">
        <v>5</v>
      </c>
      <c r="AH13" s="132">
        <v>16</v>
      </c>
      <c r="AI13" s="132">
        <v>5</v>
      </c>
      <c r="AJ13" s="132">
        <v>4</v>
      </c>
      <c r="AK13" s="132">
        <v>10</v>
      </c>
      <c r="AL13" s="132">
        <v>7</v>
      </c>
      <c r="AM13" s="133">
        <v>374</v>
      </c>
    </row>
    <row r="14" spans="1:39" s="134" customFormat="1" ht="17.25" customHeight="1">
      <c r="A14" s="136" t="s">
        <v>113</v>
      </c>
      <c r="B14" s="129" t="s">
        <v>110</v>
      </c>
      <c r="C14" s="130">
        <v>54</v>
      </c>
      <c r="D14" s="131">
        <v>3</v>
      </c>
      <c r="E14" s="130">
        <v>4</v>
      </c>
      <c r="F14" s="130">
        <v>4</v>
      </c>
      <c r="G14" s="131">
        <v>2</v>
      </c>
      <c r="H14" s="131">
        <v>0</v>
      </c>
      <c r="I14" s="131">
        <v>4</v>
      </c>
      <c r="J14" s="131">
        <v>1</v>
      </c>
      <c r="K14" s="130">
        <v>7</v>
      </c>
      <c r="L14" s="130">
        <v>5</v>
      </c>
      <c r="M14" s="130">
        <v>1</v>
      </c>
      <c r="N14" s="132">
        <v>15</v>
      </c>
      <c r="O14" s="132">
        <v>4</v>
      </c>
      <c r="P14" s="132">
        <v>0</v>
      </c>
      <c r="Q14" s="132">
        <v>0</v>
      </c>
      <c r="R14" s="132">
        <v>6</v>
      </c>
      <c r="S14" s="132">
        <v>2</v>
      </c>
      <c r="T14" s="132">
        <v>2</v>
      </c>
      <c r="U14" s="130">
        <f t="shared" si="0"/>
        <v>29</v>
      </c>
      <c r="V14" s="132">
        <v>1</v>
      </c>
      <c r="W14" s="132">
        <v>1</v>
      </c>
      <c r="X14" s="132">
        <v>15</v>
      </c>
      <c r="Y14" s="132">
        <v>2</v>
      </c>
      <c r="Z14" s="130">
        <f t="shared" si="1"/>
        <v>19</v>
      </c>
      <c r="AA14" s="131">
        <v>4</v>
      </c>
      <c r="AB14" s="131">
        <v>1</v>
      </c>
      <c r="AC14" s="130">
        <v>4</v>
      </c>
      <c r="AD14" s="130">
        <v>3</v>
      </c>
      <c r="AE14" s="130">
        <f t="shared" si="2"/>
        <v>17</v>
      </c>
      <c r="AF14" s="132">
        <v>0</v>
      </c>
      <c r="AG14" s="132">
        <v>4</v>
      </c>
      <c r="AH14" s="132">
        <v>5</v>
      </c>
      <c r="AI14" s="132">
        <v>2</v>
      </c>
      <c r="AJ14" s="132">
        <v>0</v>
      </c>
      <c r="AK14" s="132">
        <v>2</v>
      </c>
      <c r="AL14" s="132">
        <v>4</v>
      </c>
      <c r="AM14" s="133">
        <v>162</v>
      </c>
    </row>
    <row r="15" spans="1:39" s="143" customFormat="1" ht="17.25" customHeight="1">
      <c r="A15" s="138" t="s">
        <v>114</v>
      </c>
      <c r="B15" s="137" t="s">
        <v>104</v>
      </c>
      <c r="C15" s="139">
        <v>33</v>
      </c>
      <c r="D15" s="140">
        <v>3</v>
      </c>
      <c r="E15" s="139">
        <v>2</v>
      </c>
      <c r="F15" s="139">
        <v>0</v>
      </c>
      <c r="G15" s="140">
        <v>2</v>
      </c>
      <c r="H15" s="140">
        <v>1</v>
      </c>
      <c r="I15" s="140">
        <v>3</v>
      </c>
      <c r="J15" s="140">
        <v>2</v>
      </c>
      <c r="K15" s="139">
        <v>0</v>
      </c>
      <c r="L15" s="139">
        <v>2</v>
      </c>
      <c r="M15" s="139">
        <v>0</v>
      </c>
      <c r="N15" s="141">
        <v>33</v>
      </c>
      <c r="O15" s="141">
        <v>8</v>
      </c>
      <c r="P15" s="141">
        <v>0</v>
      </c>
      <c r="Q15" s="141">
        <v>0</v>
      </c>
      <c r="R15" s="141">
        <v>4</v>
      </c>
      <c r="S15" s="141">
        <v>2</v>
      </c>
      <c r="T15" s="141">
        <v>1</v>
      </c>
      <c r="U15" s="139">
        <f t="shared" si="0"/>
        <v>48</v>
      </c>
      <c r="V15" s="141">
        <v>4</v>
      </c>
      <c r="W15" s="141">
        <v>1</v>
      </c>
      <c r="X15" s="141">
        <v>22</v>
      </c>
      <c r="Y15" s="141">
        <v>2</v>
      </c>
      <c r="Z15" s="139">
        <f t="shared" si="1"/>
        <v>29</v>
      </c>
      <c r="AA15" s="140">
        <v>1</v>
      </c>
      <c r="AB15" s="140">
        <v>0</v>
      </c>
      <c r="AC15" s="139">
        <v>9</v>
      </c>
      <c r="AD15" s="139">
        <v>1</v>
      </c>
      <c r="AE15" s="139">
        <f t="shared" si="2"/>
        <v>21</v>
      </c>
      <c r="AF15" s="141">
        <v>10</v>
      </c>
      <c r="AG15" s="141">
        <v>0</v>
      </c>
      <c r="AH15" s="141">
        <v>7</v>
      </c>
      <c r="AI15" s="141">
        <v>0</v>
      </c>
      <c r="AJ15" s="141">
        <v>1</v>
      </c>
      <c r="AK15" s="141">
        <v>2</v>
      </c>
      <c r="AL15" s="141">
        <v>1</v>
      </c>
      <c r="AM15" s="142">
        <v>157</v>
      </c>
    </row>
    <row r="16" spans="2:43" s="106" customFormat="1" ht="17.25" customHeight="1">
      <c r="B16" s="116"/>
      <c r="N16" s="107"/>
      <c r="O16" s="107"/>
      <c r="P16" s="107"/>
      <c r="Q16" s="107"/>
      <c r="R16" s="107"/>
      <c r="S16" s="107"/>
      <c r="T16" s="107"/>
      <c r="V16" s="107"/>
      <c r="W16" s="107"/>
      <c r="X16" s="107"/>
      <c r="Y16" s="107"/>
      <c r="AA16" s="108"/>
      <c r="AB16" s="108"/>
      <c r="AF16" s="107"/>
      <c r="AG16" s="107"/>
      <c r="AH16" s="107"/>
      <c r="AI16" s="107"/>
      <c r="AJ16" s="107"/>
      <c r="AK16" s="107"/>
      <c r="AL16" s="107"/>
      <c r="AN16" s="109"/>
      <c r="AQ16" s="109"/>
    </row>
    <row r="17" spans="1:43" s="106" customFormat="1" ht="17.25" customHeight="1">
      <c r="A17" s="117" t="s">
        <v>8</v>
      </c>
      <c r="B17" s="116"/>
      <c r="N17" s="107"/>
      <c r="O17" s="107"/>
      <c r="P17" s="107"/>
      <c r="Q17" s="107"/>
      <c r="R17" s="107"/>
      <c r="S17" s="107"/>
      <c r="T17" s="107"/>
      <c r="V17" s="107"/>
      <c r="W17" s="107"/>
      <c r="X17" s="107"/>
      <c r="Y17" s="107"/>
      <c r="AA17" s="108"/>
      <c r="AB17" s="108"/>
      <c r="AF17" s="107"/>
      <c r="AG17" s="107"/>
      <c r="AH17" s="107"/>
      <c r="AI17" s="107"/>
      <c r="AJ17" s="107"/>
      <c r="AK17" s="107"/>
      <c r="AL17" s="107"/>
      <c r="AN17" s="109"/>
      <c r="AQ17" s="109"/>
    </row>
    <row r="18" spans="1:39" s="115" customFormat="1" ht="17.25" customHeight="1">
      <c r="A18" s="126" t="s">
        <v>115</v>
      </c>
      <c r="B18" s="110" t="s">
        <v>116</v>
      </c>
      <c r="C18" s="111">
        <v>13</v>
      </c>
      <c r="D18" s="112">
        <v>1</v>
      </c>
      <c r="E18" s="111">
        <v>1</v>
      </c>
      <c r="F18" s="111">
        <v>0</v>
      </c>
      <c r="G18" s="112">
        <v>1</v>
      </c>
      <c r="H18" s="112">
        <v>0</v>
      </c>
      <c r="I18" s="112">
        <v>0</v>
      </c>
      <c r="J18" s="112">
        <v>2</v>
      </c>
      <c r="K18" s="111">
        <v>0</v>
      </c>
      <c r="L18" s="111">
        <v>0</v>
      </c>
      <c r="M18" s="111">
        <v>1</v>
      </c>
      <c r="N18" s="113">
        <v>3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1">
        <f aca="true" t="shared" si="3" ref="U18:U43">SUM(N18:T18)</f>
        <v>3</v>
      </c>
      <c r="V18" s="113">
        <v>0</v>
      </c>
      <c r="W18" s="113">
        <v>0</v>
      </c>
      <c r="X18" s="113">
        <v>0</v>
      </c>
      <c r="Y18" s="113">
        <v>0</v>
      </c>
      <c r="Z18" s="111">
        <f aca="true" t="shared" si="4" ref="Z18:Z41">SUM(V18:Y18)</f>
        <v>0</v>
      </c>
      <c r="AA18" s="112">
        <v>0</v>
      </c>
      <c r="AB18" s="112">
        <v>0</v>
      </c>
      <c r="AC18" s="111">
        <v>2</v>
      </c>
      <c r="AD18" s="111">
        <v>0</v>
      </c>
      <c r="AE18" s="111">
        <f>SUM(AF18:AL18)</f>
        <v>0</v>
      </c>
      <c r="AF18" s="113">
        <v>0</v>
      </c>
      <c r="AG18" s="113">
        <v>0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4">
        <f aca="true" t="shared" si="5" ref="AM18:AM42">SUM(C18:M18,U18,Z18,AA17,AB17,AC18,AD18,AE18)</f>
        <v>24</v>
      </c>
    </row>
    <row r="19" spans="1:39" s="134" customFormat="1" ht="17.25" customHeight="1">
      <c r="A19" s="128" t="s">
        <v>202</v>
      </c>
      <c r="B19" s="129" t="s">
        <v>117</v>
      </c>
      <c r="C19" s="130">
        <v>38</v>
      </c>
      <c r="D19" s="131">
        <v>1</v>
      </c>
      <c r="E19" s="130">
        <v>3</v>
      </c>
      <c r="F19" s="130">
        <v>0</v>
      </c>
      <c r="G19" s="131">
        <v>2</v>
      </c>
      <c r="H19" s="131">
        <v>0</v>
      </c>
      <c r="I19" s="131">
        <v>0</v>
      </c>
      <c r="J19" s="131">
        <v>0</v>
      </c>
      <c r="K19" s="130">
        <v>3</v>
      </c>
      <c r="L19" s="130">
        <v>1</v>
      </c>
      <c r="M19" s="130">
        <v>8</v>
      </c>
      <c r="N19" s="132">
        <v>6</v>
      </c>
      <c r="O19" s="132">
        <v>0</v>
      </c>
      <c r="P19" s="132">
        <v>1</v>
      </c>
      <c r="Q19" s="132">
        <v>0</v>
      </c>
      <c r="R19" s="132">
        <v>0</v>
      </c>
      <c r="S19" s="132">
        <v>1</v>
      </c>
      <c r="T19" s="132">
        <v>0</v>
      </c>
      <c r="U19" s="130">
        <f t="shared" si="3"/>
        <v>8</v>
      </c>
      <c r="V19" s="132">
        <v>0</v>
      </c>
      <c r="W19" s="132">
        <v>1</v>
      </c>
      <c r="X19" s="132">
        <v>2</v>
      </c>
      <c r="Y19" s="132">
        <v>0</v>
      </c>
      <c r="Z19" s="130">
        <f t="shared" si="4"/>
        <v>3</v>
      </c>
      <c r="AA19" s="131">
        <v>0</v>
      </c>
      <c r="AB19" s="131">
        <v>0</v>
      </c>
      <c r="AC19" s="130">
        <v>2</v>
      </c>
      <c r="AD19" s="130">
        <v>0</v>
      </c>
      <c r="AE19" s="130">
        <f>SUM(AF19:AL19)</f>
        <v>2</v>
      </c>
      <c r="AF19" s="132">
        <v>0</v>
      </c>
      <c r="AG19" s="132">
        <v>0</v>
      </c>
      <c r="AH19" s="132">
        <v>1</v>
      </c>
      <c r="AI19" s="132">
        <v>0</v>
      </c>
      <c r="AJ19" s="132">
        <v>0</v>
      </c>
      <c r="AK19" s="132">
        <v>0</v>
      </c>
      <c r="AL19" s="132">
        <v>1</v>
      </c>
      <c r="AM19" s="133">
        <f t="shared" si="5"/>
        <v>71</v>
      </c>
    </row>
    <row r="20" spans="1:39" s="115" customFormat="1" ht="17.25" customHeight="1">
      <c r="A20" s="126" t="s">
        <v>118</v>
      </c>
      <c r="B20" s="110" t="s">
        <v>119</v>
      </c>
      <c r="C20" s="111">
        <v>5</v>
      </c>
      <c r="D20" s="112">
        <v>0</v>
      </c>
      <c r="E20" s="111">
        <v>0</v>
      </c>
      <c r="F20" s="111">
        <v>0</v>
      </c>
      <c r="G20" s="112">
        <v>0</v>
      </c>
      <c r="H20" s="112">
        <v>0</v>
      </c>
      <c r="I20" s="112">
        <v>0</v>
      </c>
      <c r="J20" s="112">
        <v>0</v>
      </c>
      <c r="K20" s="111">
        <v>0</v>
      </c>
      <c r="L20" s="111">
        <v>0</v>
      </c>
      <c r="M20" s="111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3">
        <v>0</v>
      </c>
      <c r="T20" s="113">
        <v>0</v>
      </c>
      <c r="U20" s="111">
        <f t="shared" si="3"/>
        <v>0</v>
      </c>
      <c r="V20" s="113">
        <v>0</v>
      </c>
      <c r="W20" s="113">
        <v>0</v>
      </c>
      <c r="X20" s="113">
        <v>0</v>
      </c>
      <c r="Y20" s="113">
        <v>0</v>
      </c>
      <c r="Z20" s="111">
        <v>0</v>
      </c>
      <c r="AA20" s="112">
        <v>0</v>
      </c>
      <c r="AB20" s="112">
        <v>0</v>
      </c>
      <c r="AC20" s="111">
        <v>0</v>
      </c>
      <c r="AD20" s="111">
        <v>0</v>
      </c>
      <c r="AE20" s="111">
        <v>0</v>
      </c>
      <c r="AF20" s="113">
        <v>0</v>
      </c>
      <c r="AG20" s="113">
        <v>0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4">
        <f t="shared" si="5"/>
        <v>5</v>
      </c>
    </row>
    <row r="21" spans="1:39" s="115" customFormat="1" ht="17.25" customHeight="1">
      <c r="A21" s="126" t="s">
        <v>120</v>
      </c>
      <c r="B21" s="110" t="s">
        <v>121</v>
      </c>
      <c r="C21" s="111">
        <v>5</v>
      </c>
      <c r="D21" s="112">
        <v>0</v>
      </c>
      <c r="E21" s="111">
        <v>0</v>
      </c>
      <c r="F21" s="111">
        <v>0</v>
      </c>
      <c r="G21" s="112">
        <v>0</v>
      </c>
      <c r="H21" s="112">
        <v>0</v>
      </c>
      <c r="I21" s="112">
        <v>0</v>
      </c>
      <c r="J21" s="112">
        <v>0</v>
      </c>
      <c r="K21" s="111">
        <v>0</v>
      </c>
      <c r="L21" s="111">
        <v>0</v>
      </c>
      <c r="M21" s="111">
        <v>3</v>
      </c>
      <c r="N21" s="113">
        <v>5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1">
        <f t="shared" si="3"/>
        <v>5</v>
      </c>
      <c r="V21" s="113">
        <v>0</v>
      </c>
      <c r="W21" s="113">
        <v>1</v>
      </c>
      <c r="X21" s="113">
        <v>0</v>
      </c>
      <c r="Y21" s="113">
        <v>0</v>
      </c>
      <c r="Z21" s="111">
        <f t="shared" si="4"/>
        <v>1</v>
      </c>
      <c r="AA21" s="112">
        <v>0</v>
      </c>
      <c r="AB21" s="112">
        <v>0</v>
      </c>
      <c r="AC21" s="111">
        <v>0</v>
      </c>
      <c r="AD21" s="111">
        <v>0</v>
      </c>
      <c r="AE21" s="111">
        <v>0</v>
      </c>
      <c r="AF21" s="113">
        <v>0</v>
      </c>
      <c r="AG21" s="113">
        <v>0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4">
        <f t="shared" si="5"/>
        <v>14</v>
      </c>
    </row>
    <row r="22" spans="1:39" s="115" customFormat="1" ht="17.25" customHeight="1">
      <c r="A22" s="126" t="s">
        <v>122</v>
      </c>
      <c r="B22" s="110" t="s">
        <v>123</v>
      </c>
      <c r="C22" s="111">
        <v>1</v>
      </c>
      <c r="D22" s="112">
        <v>0</v>
      </c>
      <c r="E22" s="111">
        <v>0</v>
      </c>
      <c r="F22" s="111">
        <v>0</v>
      </c>
      <c r="G22" s="112">
        <v>2</v>
      </c>
      <c r="H22" s="112">
        <v>0</v>
      </c>
      <c r="I22" s="112">
        <v>0</v>
      </c>
      <c r="J22" s="112">
        <v>0</v>
      </c>
      <c r="K22" s="111">
        <v>0</v>
      </c>
      <c r="L22" s="111">
        <v>0</v>
      </c>
      <c r="M22" s="111">
        <v>3</v>
      </c>
      <c r="N22" s="113">
        <v>1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1">
        <f t="shared" si="3"/>
        <v>1</v>
      </c>
      <c r="V22" s="113">
        <v>0</v>
      </c>
      <c r="W22" s="113">
        <v>0</v>
      </c>
      <c r="X22" s="113">
        <v>0</v>
      </c>
      <c r="Y22" s="113">
        <v>0</v>
      </c>
      <c r="Z22" s="111">
        <v>0</v>
      </c>
      <c r="AA22" s="112">
        <v>0</v>
      </c>
      <c r="AB22" s="112">
        <v>0</v>
      </c>
      <c r="AC22" s="111">
        <v>0</v>
      </c>
      <c r="AD22" s="111">
        <v>0</v>
      </c>
      <c r="AE22" s="111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4">
        <f t="shared" si="5"/>
        <v>7</v>
      </c>
    </row>
    <row r="23" spans="1:39" s="115" customFormat="1" ht="17.25" customHeight="1">
      <c r="A23" s="126" t="s">
        <v>124</v>
      </c>
      <c r="B23" s="110" t="s">
        <v>125</v>
      </c>
      <c r="C23" s="111">
        <v>9</v>
      </c>
      <c r="D23" s="112">
        <v>0</v>
      </c>
      <c r="E23" s="111">
        <v>1</v>
      </c>
      <c r="F23" s="111">
        <v>0</v>
      </c>
      <c r="G23" s="112">
        <v>1</v>
      </c>
      <c r="H23" s="112">
        <v>0</v>
      </c>
      <c r="I23" s="112">
        <v>0</v>
      </c>
      <c r="J23" s="112">
        <v>0</v>
      </c>
      <c r="K23" s="111">
        <v>3</v>
      </c>
      <c r="L23" s="111">
        <v>0</v>
      </c>
      <c r="M23" s="111">
        <v>1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1">
        <v>0</v>
      </c>
      <c r="V23" s="113">
        <v>0</v>
      </c>
      <c r="W23" s="113">
        <v>0</v>
      </c>
      <c r="X23" s="113">
        <v>0</v>
      </c>
      <c r="Y23" s="113">
        <v>0</v>
      </c>
      <c r="Z23" s="111">
        <v>0</v>
      </c>
      <c r="AA23" s="112">
        <v>0</v>
      </c>
      <c r="AB23" s="112">
        <v>0</v>
      </c>
      <c r="AC23" s="111">
        <v>0</v>
      </c>
      <c r="AD23" s="111">
        <v>0</v>
      </c>
      <c r="AE23" s="111">
        <v>0</v>
      </c>
      <c r="AF23" s="113">
        <v>0</v>
      </c>
      <c r="AG23" s="113">
        <v>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4">
        <f t="shared" si="5"/>
        <v>15</v>
      </c>
    </row>
    <row r="24" spans="1:39" s="115" customFormat="1" ht="17.25" customHeight="1">
      <c r="A24" s="126" t="s">
        <v>126</v>
      </c>
      <c r="B24" s="110" t="s">
        <v>104</v>
      </c>
      <c r="C24" s="111">
        <v>1</v>
      </c>
      <c r="D24" s="112">
        <v>0</v>
      </c>
      <c r="E24" s="111">
        <v>0</v>
      </c>
      <c r="F24" s="111">
        <v>0</v>
      </c>
      <c r="G24" s="112">
        <v>0</v>
      </c>
      <c r="H24" s="112">
        <v>0</v>
      </c>
      <c r="I24" s="112">
        <v>0</v>
      </c>
      <c r="J24" s="112">
        <v>0</v>
      </c>
      <c r="K24" s="111">
        <v>2</v>
      </c>
      <c r="L24" s="111">
        <v>0</v>
      </c>
      <c r="M24" s="111">
        <v>9</v>
      </c>
      <c r="N24" s="113">
        <v>1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1">
        <v>1</v>
      </c>
      <c r="V24" s="113">
        <v>0</v>
      </c>
      <c r="W24" s="113">
        <v>0</v>
      </c>
      <c r="X24" s="113">
        <v>0</v>
      </c>
      <c r="Y24" s="113">
        <v>0</v>
      </c>
      <c r="Z24" s="111">
        <v>0</v>
      </c>
      <c r="AA24" s="112">
        <v>0</v>
      </c>
      <c r="AB24" s="112">
        <v>0</v>
      </c>
      <c r="AC24" s="111">
        <v>0</v>
      </c>
      <c r="AD24" s="111">
        <v>0</v>
      </c>
      <c r="AE24" s="111">
        <v>0</v>
      </c>
      <c r="AF24" s="113">
        <v>0</v>
      </c>
      <c r="AG24" s="113">
        <v>0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4">
        <f t="shared" si="5"/>
        <v>13</v>
      </c>
    </row>
    <row r="25" spans="1:39" s="115" customFormat="1" ht="17.25" customHeight="1">
      <c r="A25" s="126" t="s">
        <v>127</v>
      </c>
      <c r="B25" s="110" t="s">
        <v>128</v>
      </c>
      <c r="C25" s="111">
        <v>6</v>
      </c>
      <c r="D25" s="112">
        <v>0</v>
      </c>
      <c r="E25" s="111">
        <v>0</v>
      </c>
      <c r="F25" s="111">
        <v>0</v>
      </c>
      <c r="G25" s="112">
        <v>0</v>
      </c>
      <c r="H25" s="112">
        <v>0</v>
      </c>
      <c r="I25" s="112">
        <v>0</v>
      </c>
      <c r="J25" s="112">
        <v>2</v>
      </c>
      <c r="K25" s="111">
        <v>2</v>
      </c>
      <c r="L25" s="111">
        <v>0</v>
      </c>
      <c r="M25" s="111">
        <v>0</v>
      </c>
      <c r="N25" s="113">
        <v>2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1">
        <f t="shared" si="3"/>
        <v>2</v>
      </c>
      <c r="V25" s="113">
        <v>0</v>
      </c>
      <c r="W25" s="113">
        <v>5</v>
      </c>
      <c r="X25" s="113">
        <v>6</v>
      </c>
      <c r="Y25" s="113">
        <v>0</v>
      </c>
      <c r="Z25" s="111">
        <f t="shared" si="4"/>
        <v>11</v>
      </c>
      <c r="AA25" s="112">
        <v>0</v>
      </c>
      <c r="AB25" s="112">
        <v>0</v>
      </c>
      <c r="AC25" s="111">
        <v>0</v>
      </c>
      <c r="AD25" s="111">
        <v>0</v>
      </c>
      <c r="AE25" s="111">
        <v>0</v>
      </c>
      <c r="AF25" s="113">
        <v>0</v>
      </c>
      <c r="AG25" s="113">
        <v>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4">
        <f t="shared" si="5"/>
        <v>23</v>
      </c>
    </row>
    <row r="26" spans="1:39" s="115" customFormat="1" ht="17.25" customHeight="1">
      <c r="A26" s="126" t="s">
        <v>129</v>
      </c>
      <c r="B26" s="110" t="s">
        <v>130</v>
      </c>
      <c r="C26" s="111">
        <v>7</v>
      </c>
      <c r="D26" s="112">
        <v>0</v>
      </c>
      <c r="E26" s="111">
        <v>1</v>
      </c>
      <c r="F26" s="111">
        <v>0</v>
      </c>
      <c r="G26" s="112">
        <v>0</v>
      </c>
      <c r="H26" s="112">
        <v>0</v>
      </c>
      <c r="I26" s="112">
        <v>0</v>
      </c>
      <c r="J26" s="112">
        <v>0</v>
      </c>
      <c r="K26" s="111">
        <v>2</v>
      </c>
      <c r="L26" s="111">
        <v>0</v>
      </c>
      <c r="M26" s="111">
        <v>2</v>
      </c>
      <c r="N26" s="113">
        <v>1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1">
        <f t="shared" si="3"/>
        <v>1</v>
      </c>
      <c r="V26" s="113">
        <v>0</v>
      </c>
      <c r="W26" s="113">
        <v>4</v>
      </c>
      <c r="X26" s="113">
        <v>0</v>
      </c>
      <c r="Y26" s="113">
        <v>0</v>
      </c>
      <c r="Z26" s="111">
        <f t="shared" si="4"/>
        <v>4</v>
      </c>
      <c r="AA26" s="112">
        <v>0</v>
      </c>
      <c r="AB26" s="112">
        <v>1</v>
      </c>
      <c r="AC26" s="111">
        <v>0</v>
      </c>
      <c r="AD26" s="111">
        <v>0</v>
      </c>
      <c r="AE26" s="111">
        <v>0</v>
      </c>
      <c r="AF26" s="113">
        <v>0</v>
      </c>
      <c r="AG26" s="113">
        <v>2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4">
        <v>20</v>
      </c>
    </row>
    <row r="27" spans="1:39" s="134" customFormat="1" ht="17.25" customHeight="1">
      <c r="A27" s="128" t="s">
        <v>131</v>
      </c>
      <c r="B27" s="129" t="s">
        <v>132</v>
      </c>
      <c r="C27" s="130">
        <v>32</v>
      </c>
      <c r="D27" s="131">
        <v>1</v>
      </c>
      <c r="E27" s="130">
        <v>3</v>
      </c>
      <c r="F27" s="130">
        <v>0</v>
      </c>
      <c r="G27" s="131">
        <v>2</v>
      </c>
      <c r="H27" s="131">
        <v>0</v>
      </c>
      <c r="I27" s="131">
        <v>0</v>
      </c>
      <c r="J27" s="131">
        <v>2</v>
      </c>
      <c r="K27" s="130">
        <v>3</v>
      </c>
      <c r="L27" s="130">
        <v>0</v>
      </c>
      <c r="M27" s="130">
        <v>5</v>
      </c>
      <c r="N27" s="132">
        <v>5</v>
      </c>
      <c r="O27" s="132">
        <v>0</v>
      </c>
      <c r="P27" s="132">
        <v>0</v>
      </c>
      <c r="Q27" s="132">
        <v>0</v>
      </c>
      <c r="R27" s="132">
        <v>1</v>
      </c>
      <c r="S27" s="132">
        <v>0</v>
      </c>
      <c r="T27" s="132">
        <v>0</v>
      </c>
      <c r="U27" s="130">
        <f t="shared" si="3"/>
        <v>6</v>
      </c>
      <c r="V27" s="132">
        <v>0</v>
      </c>
      <c r="W27" s="132">
        <v>0</v>
      </c>
      <c r="X27" s="132">
        <v>2</v>
      </c>
      <c r="Y27" s="132">
        <v>0</v>
      </c>
      <c r="Z27" s="130">
        <f t="shared" si="4"/>
        <v>2</v>
      </c>
      <c r="AA27" s="131">
        <v>0</v>
      </c>
      <c r="AB27" s="131">
        <v>0</v>
      </c>
      <c r="AC27" s="130">
        <v>2</v>
      </c>
      <c r="AD27" s="130">
        <v>0</v>
      </c>
      <c r="AE27" s="130">
        <v>0</v>
      </c>
      <c r="AF27" s="132">
        <v>0</v>
      </c>
      <c r="AG27" s="132">
        <v>0</v>
      </c>
      <c r="AH27" s="132">
        <v>1</v>
      </c>
      <c r="AI27" s="132">
        <v>0</v>
      </c>
      <c r="AJ27" s="132">
        <v>0</v>
      </c>
      <c r="AK27" s="132">
        <v>0</v>
      </c>
      <c r="AL27" s="132">
        <v>0</v>
      </c>
      <c r="AM27" s="133">
        <v>59</v>
      </c>
    </row>
    <row r="28" spans="1:39" s="115" customFormat="1" ht="17.25" customHeight="1">
      <c r="A28" s="126" t="s">
        <v>133</v>
      </c>
      <c r="B28" s="110" t="s">
        <v>134</v>
      </c>
      <c r="C28" s="111">
        <v>1</v>
      </c>
      <c r="D28" s="112">
        <v>1</v>
      </c>
      <c r="E28" s="111">
        <v>1</v>
      </c>
      <c r="F28" s="111">
        <v>0</v>
      </c>
      <c r="G28" s="112">
        <v>0</v>
      </c>
      <c r="H28" s="112">
        <v>0</v>
      </c>
      <c r="I28" s="112">
        <v>0</v>
      </c>
      <c r="J28" s="112">
        <v>0</v>
      </c>
      <c r="K28" s="111">
        <v>0</v>
      </c>
      <c r="L28" s="111">
        <v>0</v>
      </c>
      <c r="M28" s="111">
        <v>1</v>
      </c>
      <c r="N28" s="113">
        <v>1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1">
        <v>1</v>
      </c>
      <c r="V28" s="113">
        <v>0</v>
      </c>
      <c r="W28" s="113">
        <v>0</v>
      </c>
      <c r="X28" s="113">
        <v>0</v>
      </c>
      <c r="Y28" s="113">
        <v>0</v>
      </c>
      <c r="Z28" s="111">
        <v>0</v>
      </c>
      <c r="AA28" s="112">
        <v>0</v>
      </c>
      <c r="AB28" s="112">
        <v>0</v>
      </c>
      <c r="AC28" s="111">
        <v>0</v>
      </c>
      <c r="AD28" s="111">
        <v>0</v>
      </c>
      <c r="AE28" s="111">
        <v>0</v>
      </c>
      <c r="AF28" s="113">
        <v>0</v>
      </c>
      <c r="AG28" s="113"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4">
        <v>5</v>
      </c>
    </row>
    <row r="29" spans="1:39" s="115" customFormat="1" ht="17.25" customHeight="1">
      <c r="A29" s="126" t="s">
        <v>135</v>
      </c>
      <c r="B29" s="110" t="s">
        <v>104</v>
      </c>
      <c r="C29" s="111">
        <v>13</v>
      </c>
      <c r="D29" s="112">
        <v>0</v>
      </c>
      <c r="E29" s="111">
        <v>1</v>
      </c>
      <c r="F29" s="111">
        <v>0</v>
      </c>
      <c r="G29" s="112">
        <v>0</v>
      </c>
      <c r="H29" s="112">
        <v>0</v>
      </c>
      <c r="I29" s="112">
        <v>0</v>
      </c>
      <c r="J29" s="112">
        <v>2</v>
      </c>
      <c r="K29" s="111">
        <v>2</v>
      </c>
      <c r="L29" s="111">
        <v>0</v>
      </c>
      <c r="M29" s="111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111">
        <v>0</v>
      </c>
      <c r="V29" s="113">
        <v>0</v>
      </c>
      <c r="W29" s="113">
        <v>4</v>
      </c>
      <c r="X29" s="113">
        <v>1</v>
      </c>
      <c r="Y29" s="113">
        <v>0</v>
      </c>
      <c r="Z29" s="111">
        <f t="shared" si="4"/>
        <v>5</v>
      </c>
      <c r="AA29" s="112">
        <v>0</v>
      </c>
      <c r="AB29" s="112">
        <v>0</v>
      </c>
      <c r="AC29" s="111">
        <v>1</v>
      </c>
      <c r="AD29" s="111">
        <v>0</v>
      </c>
      <c r="AE29" s="111">
        <v>2</v>
      </c>
      <c r="AF29" s="113">
        <v>0</v>
      </c>
      <c r="AG29" s="113">
        <v>0</v>
      </c>
      <c r="AH29" s="113">
        <v>2</v>
      </c>
      <c r="AI29" s="113">
        <v>0</v>
      </c>
      <c r="AJ29" s="113">
        <v>0</v>
      </c>
      <c r="AK29" s="113">
        <v>0</v>
      </c>
      <c r="AL29" s="113">
        <v>0</v>
      </c>
      <c r="AM29" s="114">
        <f t="shared" si="5"/>
        <v>26</v>
      </c>
    </row>
    <row r="30" spans="1:39" s="115" customFormat="1" ht="17.25" customHeight="1">
      <c r="A30" s="126" t="s">
        <v>136</v>
      </c>
      <c r="B30" s="110" t="s">
        <v>137</v>
      </c>
      <c r="C30" s="111">
        <v>11</v>
      </c>
      <c r="D30" s="112">
        <v>1</v>
      </c>
      <c r="E30" s="111">
        <v>1</v>
      </c>
      <c r="F30" s="111">
        <v>0</v>
      </c>
      <c r="G30" s="112">
        <v>0</v>
      </c>
      <c r="H30" s="112">
        <v>0</v>
      </c>
      <c r="I30" s="112">
        <v>0</v>
      </c>
      <c r="J30" s="112">
        <v>0</v>
      </c>
      <c r="K30" s="111">
        <v>2</v>
      </c>
      <c r="L30" s="111">
        <v>0</v>
      </c>
      <c r="M30" s="111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1">
        <v>0</v>
      </c>
      <c r="V30" s="113">
        <v>0</v>
      </c>
      <c r="W30" s="113">
        <v>2</v>
      </c>
      <c r="X30" s="113">
        <v>0</v>
      </c>
      <c r="Y30" s="113">
        <v>0</v>
      </c>
      <c r="Z30" s="111">
        <f t="shared" si="4"/>
        <v>2</v>
      </c>
      <c r="AA30" s="112">
        <v>0</v>
      </c>
      <c r="AB30" s="112">
        <v>0</v>
      </c>
      <c r="AC30" s="111">
        <v>1</v>
      </c>
      <c r="AD30" s="111">
        <v>0</v>
      </c>
      <c r="AE30" s="111">
        <f>SUM(AF30:AL30)</f>
        <v>2</v>
      </c>
      <c r="AF30" s="113">
        <v>0</v>
      </c>
      <c r="AG30" s="113">
        <v>0</v>
      </c>
      <c r="AH30" s="113">
        <v>2</v>
      </c>
      <c r="AI30" s="113">
        <v>0</v>
      </c>
      <c r="AJ30" s="113">
        <v>0</v>
      </c>
      <c r="AK30" s="113">
        <v>0</v>
      </c>
      <c r="AL30" s="113">
        <v>0</v>
      </c>
      <c r="AM30" s="114">
        <v>20</v>
      </c>
    </row>
    <row r="31" spans="1:39" s="115" customFormat="1" ht="17.25" customHeight="1">
      <c r="A31" s="126" t="s">
        <v>138</v>
      </c>
      <c r="B31" s="110" t="s">
        <v>139</v>
      </c>
      <c r="C31" s="111">
        <v>8</v>
      </c>
      <c r="D31" s="112">
        <v>0</v>
      </c>
      <c r="E31" s="111">
        <v>2</v>
      </c>
      <c r="F31" s="111">
        <v>0</v>
      </c>
      <c r="G31" s="112">
        <v>0</v>
      </c>
      <c r="H31" s="112">
        <v>0</v>
      </c>
      <c r="I31" s="112">
        <v>0</v>
      </c>
      <c r="J31" s="112">
        <v>0</v>
      </c>
      <c r="K31" s="111">
        <v>3</v>
      </c>
      <c r="L31" s="111">
        <v>1</v>
      </c>
      <c r="M31" s="111">
        <v>9</v>
      </c>
      <c r="N31" s="113">
        <v>3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1">
        <f t="shared" si="3"/>
        <v>3</v>
      </c>
      <c r="V31" s="113">
        <v>0</v>
      </c>
      <c r="W31" s="113">
        <v>0</v>
      </c>
      <c r="X31" s="113">
        <v>1</v>
      </c>
      <c r="Y31" s="113">
        <v>0</v>
      </c>
      <c r="Z31" s="111">
        <f t="shared" si="4"/>
        <v>1</v>
      </c>
      <c r="AA31" s="112">
        <v>0</v>
      </c>
      <c r="AB31" s="112">
        <v>0</v>
      </c>
      <c r="AC31" s="111">
        <v>1</v>
      </c>
      <c r="AD31" s="111">
        <v>0</v>
      </c>
      <c r="AE31" s="111">
        <v>2</v>
      </c>
      <c r="AF31" s="113">
        <v>0</v>
      </c>
      <c r="AG31" s="113">
        <v>0</v>
      </c>
      <c r="AH31" s="113">
        <v>2</v>
      </c>
      <c r="AI31" s="113">
        <v>0</v>
      </c>
      <c r="AJ31" s="113">
        <v>0</v>
      </c>
      <c r="AK31" s="113">
        <v>0</v>
      </c>
      <c r="AL31" s="113">
        <v>0</v>
      </c>
      <c r="AM31" s="114">
        <f t="shared" si="5"/>
        <v>30</v>
      </c>
    </row>
    <row r="32" spans="1:39" s="115" customFormat="1" ht="17.25" customHeight="1">
      <c r="A32" s="126" t="s">
        <v>203</v>
      </c>
      <c r="B32" s="110" t="s">
        <v>204</v>
      </c>
      <c r="C32" s="111">
        <v>2</v>
      </c>
      <c r="D32" s="112">
        <v>0</v>
      </c>
      <c r="E32" s="111">
        <v>0</v>
      </c>
      <c r="F32" s="111">
        <v>0</v>
      </c>
      <c r="G32" s="112">
        <v>0</v>
      </c>
      <c r="H32" s="112">
        <v>0</v>
      </c>
      <c r="I32" s="112">
        <v>0</v>
      </c>
      <c r="J32" s="112">
        <v>2</v>
      </c>
      <c r="K32" s="111">
        <v>0</v>
      </c>
      <c r="L32" s="111">
        <v>0</v>
      </c>
      <c r="M32" s="111">
        <v>1</v>
      </c>
      <c r="N32" s="113">
        <v>1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1">
        <f t="shared" si="3"/>
        <v>1</v>
      </c>
      <c r="V32" s="113">
        <v>0</v>
      </c>
      <c r="W32" s="113">
        <v>0</v>
      </c>
      <c r="X32" s="113">
        <v>1</v>
      </c>
      <c r="Y32" s="113">
        <v>0</v>
      </c>
      <c r="Z32" s="111">
        <f t="shared" si="4"/>
        <v>1</v>
      </c>
      <c r="AA32" s="112">
        <v>0</v>
      </c>
      <c r="AB32" s="112">
        <v>0</v>
      </c>
      <c r="AC32" s="111">
        <v>1</v>
      </c>
      <c r="AD32" s="111">
        <v>0</v>
      </c>
      <c r="AE32" s="111">
        <v>0</v>
      </c>
      <c r="AF32" s="113">
        <v>0</v>
      </c>
      <c r="AG32" s="113"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4">
        <f t="shared" si="5"/>
        <v>8</v>
      </c>
    </row>
    <row r="33" spans="1:39" s="115" customFormat="1" ht="17.25" customHeight="1">
      <c r="A33" s="126" t="s">
        <v>205</v>
      </c>
      <c r="B33" s="110" t="s">
        <v>121</v>
      </c>
      <c r="C33" s="111">
        <v>11</v>
      </c>
      <c r="D33" s="112">
        <v>0</v>
      </c>
      <c r="E33" s="111">
        <v>0</v>
      </c>
      <c r="F33" s="111">
        <v>0</v>
      </c>
      <c r="G33" s="112">
        <v>0</v>
      </c>
      <c r="H33" s="112">
        <v>0</v>
      </c>
      <c r="I33" s="112">
        <v>0</v>
      </c>
      <c r="J33" s="112">
        <v>2</v>
      </c>
      <c r="K33" s="111">
        <v>0</v>
      </c>
      <c r="L33" s="111">
        <v>0</v>
      </c>
      <c r="M33" s="111">
        <v>4</v>
      </c>
      <c r="N33" s="113">
        <v>4</v>
      </c>
      <c r="O33" s="113">
        <v>0</v>
      </c>
      <c r="P33" s="113">
        <v>0</v>
      </c>
      <c r="Q33" s="113">
        <v>0</v>
      </c>
      <c r="R33" s="113">
        <v>0</v>
      </c>
      <c r="S33" s="113">
        <v>1</v>
      </c>
      <c r="T33" s="113">
        <v>0</v>
      </c>
      <c r="U33" s="111">
        <f t="shared" si="3"/>
        <v>5</v>
      </c>
      <c r="V33" s="113">
        <v>0</v>
      </c>
      <c r="W33" s="113">
        <v>0</v>
      </c>
      <c r="X33" s="113">
        <v>1</v>
      </c>
      <c r="Y33" s="113">
        <v>0</v>
      </c>
      <c r="Z33" s="111">
        <f t="shared" si="4"/>
        <v>1</v>
      </c>
      <c r="AA33" s="112">
        <v>0</v>
      </c>
      <c r="AB33" s="112">
        <v>0</v>
      </c>
      <c r="AC33" s="111">
        <v>3</v>
      </c>
      <c r="AD33" s="111">
        <v>0</v>
      </c>
      <c r="AE33" s="111">
        <v>1</v>
      </c>
      <c r="AF33" s="113">
        <v>0</v>
      </c>
      <c r="AG33" s="113">
        <v>0</v>
      </c>
      <c r="AH33" s="113">
        <v>0</v>
      </c>
      <c r="AI33" s="113">
        <v>0</v>
      </c>
      <c r="AJ33" s="113">
        <v>1</v>
      </c>
      <c r="AK33" s="113">
        <v>0</v>
      </c>
      <c r="AL33" s="113">
        <v>0</v>
      </c>
      <c r="AM33" s="114">
        <v>27</v>
      </c>
    </row>
    <row r="34" spans="1:39" s="115" customFormat="1" ht="17.25" customHeight="1">
      <c r="A34" s="126" t="s">
        <v>206</v>
      </c>
      <c r="B34" s="110" t="s">
        <v>121</v>
      </c>
      <c r="C34" s="111">
        <v>10</v>
      </c>
      <c r="D34" s="112">
        <v>1</v>
      </c>
      <c r="E34" s="111">
        <v>0</v>
      </c>
      <c r="F34" s="111">
        <v>0</v>
      </c>
      <c r="G34" s="112">
        <v>0</v>
      </c>
      <c r="H34" s="112">
        <v>0</v>
      </c>
      <c r="I34" s="112">
        <v>0</v>
      </c>
      <c r="J34" s="112">
        <v>0</v>
      </c>
      <c r="K34" s="111">
        <v>2</v>
      </c>
      <c r="L34" s="111">
        <v>0</v>
      </c>
      <c r="M34" s="111">
        <v>1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1</v>
      </c>
      <c r="T34" s="113">
        <v>0</v>
      </c>
      <c r="U34" s="111">
        <f t="shared" si="3"/>
        <v>1</v>
      </c>
      <c r="V34" s="113">
        <v>0</v>
      </c>
      <c r="W34" s="113">
        <v>2</v>
      </c>
      <c r="X34" s="113">
        <v>1</v>
      </c>
      <c r="Y34" s="113">
        <v>0</v>
      </c>
      <c r="Z34" s="111">
        <v>0</v>
      </c>
      <c r="AA34" s="112">
        <v>0</v>
      </c>
      <c r="AB34" s="112">
        <v>0</v>
      </c>
      <c r="AC34" s="111">
        <v>1</v>
      </c>
      <c r="AD34" s="111">
        <v>0</v>
      </c>
      <c r="AE34" s="111">
        <v>0</v>
      </c>
      <c r="AF34" s="113">
        <v>0</v>
      </c>
      <c r="AG34" s="113"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4">
        <v>19</v>
      </c>
    </row>
    <row r="35" spans="1:39" s="115" customFormat="1" ht="17.25" customHeight="1">
      <c r="A35" s="126" t="s">
        <v>140</v>
      </c>
      <c r="B35" s="110" t="s">
        <v>141</v>
      </c>
      <c r="C35" s="111">
        <v>11</v>
      </c>
      <c r="D35" s="112">
        <v>1</v>
      </c>
      <c r="E35" s="111">
        <v>1</v>
      </c>
      <c r="F35" s="111">
        <v>0</v>
      </c>
      <c r="G35" s="112">
        <v>2</v>
      </c>
      <c r="H35" s="112">
        <v>0</v>
      </c>
      <c r="I35" s="112">
        <v>0</v>
      </c>
      <c r="J35" s="112">
        <v>0</v>
      </c>
      <c r="K35" s="111">
        <v>3</v>
      </c>
      <c r="L35" s="111">
        <v>0</v>
      </c>
      <c r="M35" s="111">
        <v>2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1">
        <v>0</v>
      </c>
      <c r="V35" s="113">
        <v>0</v>
      </c>
      <c r="W35" s="113">
        <v>4</v>
      </c>
      <c r="X35" s="113">
        <v>1</v>
      </c>
      <c r="Y35" s="113">
        <v>0</v>
      </c>
      <c r="Z35" s="111">
        <f t="shared" si="4"/>
        <v>5</v>
      </c>
      <c r="AA35" s="112">
        <v>0</v>
      </c>
      <c r="AB35" s="112">
        <v>0</v>
      </c>
      <c r="AC35" s="111">
        <v>1</v>
      </c>
      <c r="AD35" s="111">
        <v>0</v>
      </c>
      <c r="AE35" s="111">
        <v>0</v>
      </c>
      <c r="AF35" s="113">
        <v>0</v>
      </c>
      <c r="AG35" s="113"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4">
        <f t="shared" si="5"/>
        <v>26</v>
      </c>
    </row>
    <row r="36" spans="1:39" s="115" customFormat="1" ht="17.25" customHeight="1">
      <c r="A36" s="126" t="s">
        <v>207</v>
      </c>
      <c r="B36" s="110" t="s">
        <v>208</v>
      </c>
      <c r="C36" s="111">
        <v>8</v>
      </c>
      <c r="D36" s="112">
        <v>1</v>
      </c>
      <c r="E36" s="111">
        <v>3</v>
      </c>
      <c r="F36" s="111">
        <v>0</v>
      </c>
      <c r="G36" s="112">
        <v>0</v>
      </c>
      <c r="H36" s="112">
        <v>0</v>
      </c>
      <c r="I36" s="112">
        <v>0</v>
      </c>
      <c r="J36" s="112">
        <v>0</v>
      </c>
      <c r="K36" s="111">
        <v>1</v>
      </c>
      <c r="L36" s="111">
        <v>1</v>
      </c>
      <c r="M36" s="111">
        <v>0</v>
      </c>
      <c r="N36" s="113">
        <v>2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1">
        <v>2</v>
      </c>
      <c r="V36" s="113">
        <v>0</v>
      </c>
      <c r="W36" s="113">
        <v>3</v>
      </c>
      <c r="X36" s="113">
        <v>1</v>
      </c>
      <c r="Y36" s="113">
        <v>0</v>
      </c>
      <c r="Z36" s="111">
        <f t="shared" si="4"/>
        <v>4</v>
      </c>
      <c r="AA36" s="112">
        <v>0</v>
      </c>
      <c r="AB36" s="112">
        <v>0</v>
      </c>
      <c r="AC36" s="111">
        <v>0</v>
      </c>
      <c r="AD36" s="111">
        <v>0</v>
      </c>
      <c r="AE36" s="111">
        <v>3</v>
      </c>
      <c r="AF36" s="113">
        <v>0</v>
      </c>
      <c r="AG36" s="113">
        <v>0</v>
      </c>
      <c r="AH36" s="113">
        <v>3</v>
      </c>
      <c r="AI36" s="113">
        <v>0</v>
      </c>
      <c r="AJ36" s="113">
        <v>0</v>
      </c>
      <c r="AK36" s="113">
        <v>0</v>
      </c>
      <c r="AL36" s="113">
        <v>0</v>
      </c>
      <c r="AM36" s="114">
        <f t="shared" si="5"/>
        <v>23</v>
      </c>
    </row>
    <row r="37" spans="1:39" s="115" customFormat="1" ht="17.25" customHeight="1">
      <c r="A37" s="126" t="s">
        <v>142</v>
      </c>
      <c r="B37" s="110" t="s">
        <v>128</v>
      </c>
      <c r="C37" s="111">
        <v>8</v>
      </c>
      <c r="D37" s="112">
        <v>0</v>
      </c>
      <c r="E37" s="111">
        <v>0</v>
      </c>
      <c r="F37" s="111">
        <v>0</v>
      </c>
      <c r="G37" s="112">
        <v>0</v>
      </c>
      <c r="H37" s="112">
        <v>0</v>
      </c>
      <c r="I37" s="112">
        <v>0</v>
      </c>
      <c r="J37" s="112">
        <v>0</v>
      </c>
      <c r="K37" s="111">
        <v>0</v>
      </c>
      <c r="L37" s="111">
        <v>0</v>
      </c>
      <c r="M37" s="111">
        <v>5</v>
      </c>
      <c r="N37" s="113">
        <v>4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1">
        <f t="shared" si="3"/>
        <v>4</v>
      </c>
      <c r="V37" s="113">
        <v>0</v>
      </c>
      <c r="W37" s="113">
        <v>2</v>
      </c>
      <c r="X37" s="113">
        <v>0</v>
      </c>
      <c r="Y37" s="113">
        <v>0</v>
      </c>
      <c r="Z37" s="111">
        <f t="shared" si="4"/>
        <v>2</v>
      </c>
      <c r="AA37" s="112">
        <v>0</v>
      </c>
      <c r="AB37" s="112">
        <v>0</v>
      </c>
      <c r="AC37" s="111">
        <v>1</v>
      </c>
      <c r="AD37" s="111">
        <v>0</v>
      </c>
      <c r="AE37" s="111">
        <v>0</v>
      </c>
      <c r="AF37" s="113">
        <v>0</v>
      </c>
      <c r="AG37" s="113">
        <v>0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4">
        <f t="shared" si="5"/>
        <v>20</v>
      </c>
    </row>
    <row r="38" spans="1:39" s="115" customFormat="1" ht="17.25" customHeight="1">
      <c r="A38" s="126" t="s">
        <v>144</v>
      </c>
      <c r="B38" s="110" t="s">
        <v>145</v>
      </c>
      <c r="C38" s="111">
        <v>7</v>
      </c>
      <c r="D38" s="112">
        <v>0</v>
      </c>
      <c r="E38" s="111">
        <v>0</v>
      </c>
      <c r="F38" s="111">
        <v>0</v>
      </c>
      <c r="G38" s="112">
        <v>0</v>
      </c>
      <c r="H38" s="112">
        <v>0</v>
      </c>
      <c r="I38" s="112">
        <v>0</v>
      </c>
      <c r="J38" s="112">
        <v>2</v>
      </c>
      <c r="K38" s="111">
        <v>0</v>
      </c>
      <c r="L38" s="111">
        <v>0</v>
      </c>
      <c r="M38" s="111">
        <v>3</v>
      </c>
      <c r="N38" s="113">
        <v>4</v>
      </c>
      <c r="O38" s="113">
        <v>0</v>
      </c>
      <c r="P38" s="113">
        <v>0</v>
      </c>
      <c r="Q38" s="113">
        <v>0</v>
      </c>
      <c r="R38" s="113">
        <v>0</v>
      </c>
      <c r="S38" s="113">
        <v>0</v>
      </c>
      <c r="T38" s="113">
        <v>0</v>
      </c>
      <c r="U38" s="111">
        <f t="shared" si="3"/>
        <v>4</v>
      </c>
      <c r="V38" s="113">
        <v>0</v>
      </c>
      <c r="W38" s="113">
        <v>0</v>
      </c>
      <c r="X38" s="113">
        <v>1</v>
      </c>
      <c r="Y38" s="113">
        <v>0</v>
      </c>
      <c r="Z38" s="111">
        <f t="shared" si="4"/>
        <v>1</v>
      </c>
      <c r="AA38" s="112">
        <v>0</v>
      </c>
      <c r="AB38" s="112">
        <v>0</v>
      </c>
      <c r="AC38" s="111">
        <v>6</v>
      </c>
      <c r="AD38" s="111">
        <v>0</v>
      </c>
      <c r="AE38" s="111">
        <v>0</v>
      </c>
      <c r="AF38" s="113">
        <v>0</v>
      </c>
      <c r="AG38" s="113">
        <v>0</v>
      </c>
      <c r="AH38" s="113">
        <v>0</v>
      </c>
      <c r="AI38" s="113">
        <v>0</v>
      </c>
      <c r="AJ38" s="113">
        <v>0</v>
      </c>
      <c r="AK38" s="113">
        <v>0</v>
      </c>
      <c r="AL38" s="113">
        <v>0</v>
      </c>
      <c r="AM38" s="114">
        <f t="shared" si="5"/>
        <v>23</v>
      </c>
    </row>
    <row r="39" spans="1:39" s="115" customFormat="1" ht="17.25" customHeight="1">
      <c r="A39" s="126" t="s">
        <v>146</v>
      </c>
      <c r="B39" s="110" t="s">
        <v>147</v>
      </c>
      <c r="C39" s="111">
        <v>3</v>
      </c>
      <c r="D39" s="112">
        <v>0</v>
      </c>
      <c r="E39" s="111">
        <v>1</v>
      </c>
      <c r="F39" s="111">
        <v>0</v>
      </c>
      <c r="G39" s="112">
        <v>0</v>
      </c>
      <c r="H39" s="112">
        <v>0</v>
      </c>
      <c r="I39" s="112">
        <v>0</v>
      </c>
      <c r="J39" s="112">
        <v>0</v>
      </c>
      <c r="K39" s="111">
        <v>2</v>
      </c>
      <c r="L39" s="111">
        <v>0</v>
      </c>
      <c r="M39" s="111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1">
        <v>0</v>
      </c>
      <c r="V39" s="113">
        <v>0</v>
      </c>
      <c r="W39" s="113">
        <v>0</v>
      </c>
      <c r="X39" s="113">
        <v>0</v>
      </c>
      <c r="Y39" s="113">
        <v>0</v>
      </c>
      <c r="Z39" s="111">
        <v>0</v>
      </c>
      <c r="AA39" s="112">
        <v>0</v>
      </c>
      <c r="AB39" s="112">
        <v>0</v>
      </c>
      <c r="AC39" s="111">
        <v>0</v>
      </c>
      <c r="AD39" s="111">
        <v>0</v>
      </c>
      <c r="AE39" s="111">
        <v>1</v>
      </c>
      <c r="AF39" s="113">
        <v>0</v>
      </c>
      <c r="AG39" s="113">
        <v>0</v>
      </c>
      <c r="AH39" s="113">
        <v>1</v>
      </c>
      <c r="AI39" s="113">
        <v>0</v>
      </c>
      <c r="AJ39" s="113">
        <v>0</v>
      </c>
      <c r="AK39" s="113">
        <v>0</v>
      </c>
      <c r="AL39" s="113">
        <v>0</v>
      </c>
      <c r="AM39" s="114">
        <f t="shared" si="5"/>
        <v>7</v>
      </c>
    </row>
    <row r="40" spans="1:39" s="115" customFormat="1" ht="17.25" customHeight="1">
      <c r="A40" s="126" t="s">
        <v>148</v>
      </c>
      <c r="B40" s="110" t="s">
        <v>104</v>
      </c>
      <c r="C40" s="111">
        <v>2</v>
      </c>
      <c r="D40" s="112">
        <v>1</v>
      </c>
      <c r="E40" s="111">
        <v>0</v>
      </c>
      <c r="F40" s="111">
        <v>0</v>
      </c>
      <c r="G40" s="112">
        <v>0</v>
      </c>
      <c r="H40" s="112">
        <v>0</v>
      </c>
      <c r="I40" s="112">
        <v>0</v>
      </c>
      <c r="J40" s="112">
        <v>0</v>
      </c>
      <c r="K40" s="111">
        <v>0</v>
      </c>
      <c r="L40" s="111">
        <v>0</v>
      </c>
      <c r="M40" s="111">
        <v>6</v>
      </c>
      <c r="N40" s="113">
        <v>2</v>
      </c>
      <c r="O40" s="113">
        <v>0</v>
      </c>
      <c r="P40" s="113">
        <v>0</v>
      </c>
      <c r="Q40" s="113">
        <v>0</v>
      </c>
      <c r="R40" s="113">
        <v>0</v>
      </c>
      <c r="S40" s="113">
        <v>1</v>
      </c>
      <c r="T40" s="113">
        <v>0</v>
      </c>
      <c r="U40" s="111">
        <f t="shared" si="3"/>
        <v>3</v>
      </c>
      <c r="V40" s="113">
        <v>0</v>
      </c>
      <c r="W40" s="113">
        <v>0</v>
      </c>
      <c r="X40" s="113">
        <v>0</v>
      </c>
      <c r="Y40" s="113">
        <v>0</v>
      </c>
      <c r="Z40" s="111">
        <v>0</v>
      </c>
      <c r="AA40" s="112">
        <v>0</v>
      </c>
      <c r="AB40" s="112">
        <v>0</v>
      </c>
      <c r="AC40" s="111">
        <v>0</v>
      </c>
      <c r="AD40" s="111">
        <v>0</v>
      </c>
      <c r="AE40" s="111">
        <v>0</v>
      </c>
      <c r="AF40" s="113">
        <v>0</v>
      </c>
      <c r="AG40" s="113">
        <v>0</v>
      </c>
      <c r="AH40" s="113">
        <v>0</v>
      </c>
      <c r="AI40" s="113">
        <v>0</v>
      </c>
      <c r="AJ40" s="113">
        <v>0</v>
      </c>
      <c r="AK40" s="113">
        <v>0</v>
      </c>
      <c r="AL40" s="113">
        <v>0</v>
      </c>
      <c r="AM40" s="114">
        <f t="shared" si="5"/>
        <v>12</v>
      </c>
    </row>
    <row r="41" spans="1:39" s="115" customFormat="1" ht="17.25" customHeight="1">
      <c r="A41" s="126" t="s">
        <v>149</v>
      </c>
      <c r="B41" s="110" t="s">
        <v>121</v>
      </c>
      <c r="C41" s="111">
        <v>6</v>
      </c>
      <c r="D41" s="112">
        <v>0</v>
      </c>
      <c r="E41" s="111">
        <v>0</v>
      </c>
      <c r="F41" s="111">
        <v>0</v>
      </c>
      <c r="G41" s="112">
        <v>0</v>
      </c>
      <c r="H41" s="112">
        <v>0</v>
      </c>
      <c r="I41" s="112">
        <v>0</v>
      </c>
      <c r="J41" s="112">
        <v>2</v>
      </c>
      <c r="K41" s="111">
        <v>0</v>
      </c>
      <c r="L41" s="111">
        <v>1</v>
      </c>
      <c r="M41" s="111">
        <v>3</v>
      </c>
      <c r="N41" s="113">
        <v>1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1">
        <f t="shared" si="3"/>
        <v>1</v>
      </c>
      <c r="V41" s="113">
        <v>0</v>
      </c>
      <c r="W41" s="113">
        <v>5</v>
      </c>
      <c r="X41" s="113">
        <v>4</v>
      </c>
      <c r="Y41" s="113">
        <v>0</v>
      </c>
      <c r="Z41" s="111">
        <f t="shared" si="4"/>
        <v>9</v>
      </c>
      <c r="AA41" s="112">
        <v>0</v>
      </c>
      <c r="AB41" s="112">
        <v>0</v>
      </c>
      <c r="AC41" s="111">
        <v>4</v>
      </c>
      <c r="AD41" s="111">
        <v>0</v>
      </c>
      <c r="AE41" s="111">
        <f>SUM(AF41:AL41)</f>
        <v>0</v>
      </c>
      <c r="AF41" s="113">
        <v>0</v>
      </c>
      <c r="AG41" s="113">
        <v>0</v>
      </c>
      <c r="AH41" s="113">
        <v>0</v>
      </c>
      <c r="AI41" s="113">
        <v>0</v>
      </c>
      <c r="AJ41" s="113">
        <v>0</v>
      </c>
      <c r="AK41" s="113">
        <v>0</v>
      </c>
      <c r="AL41" s="113">
        <v>0</v>
      </c>
      <c r="AM41" s="114">
        <f t="shared" si="5"/>
        <v>26</v>
      </c>
    </row>
    <row r="42" spans="1:39" s="115" customFormat="1" ht="17.25" customHeight="1">
      <c r="A42" s="126" t="s">
        <v>150</v>
      </c>
      <c r="B42" s="110" t="s">
        <v>151</v>
      </c>
      <c r="C42" s="111">
        <v>1</v>
      </c>
      <c r="D42" s="112">
        <v>0</v>
      </c>
      <c r="E42" s="111">
        <v>1</v>
      </c>
      <c r="F42" s="111">
        <v>0</v>
      </c>
      <c r="G42" s="112">
        <v>1</v>
      </c>
      <c r="H42" s="112">
        <v>0</v>
      </c>
      <c r="I42" s="112">
        <v>0</v>
      </c>
      <c r="J42" s="112">
        <v>1</v>
      </c>
      <c r="K42" s="111">
        <v>2</v>
      </c>
      <c r="L42" s="111">
        <v>0</v>
      </c>
      <c r="M42" s="111">
        <v>5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  <c r="T42" s="113">
        <v>0</v>
      </c>
      <c r="U42" s="111">
        <v>0</v>
      </c>
      <c r="V42" s="113">
        <v>0</v>
      </c>
      <c r="W42" s="113">
        <v>0</v>
      </c>
      <c r="X42" s="113">
        <v>0</v>
      </c>
      <c r="Y42" s="113">
        <v>0</v>
      </c>
      <c r="Z42" s="111">
        <v>0</v>
      </c>
      <c r="AA42" s="112">
        <v>0</v>
      </c>
      <c r="AB42" s="112">
        <v>0</v>
      </c>
      <c r="AC42" s="111">
        <v>0</v>
      </c>
      <c r="AD42" s="111">
        <v>0</v>
      </c>
      <c r="AE42" s="111">
        <v>1</v>
      </c>
      <c r="AF42" s="113">
        <v>0</v>
      </c>
      <c r="AG42" s="113">
        <v>0</v>
      </c>
      <c r="AH42" s="113">
        <v>1</v>
      </c>
      <c r="AI42" s="113">
        <v>0</v>
      </c>
      <c r="AJ42" s="113">
        <v>0</v>
      </c>
      <c r="AK42" s="113">
        <v>0</v>
      </c>
      <c r="AL42" s="113">
        <v>0</v>
      </c>
      <c r="AM42" s="114">
        <f t="shared" si="5"/>
        <v>12</v>
      </c>
    </row>
    <row r="43" spans="1:39" s="115" customFormat="1" ht="17.25" customHeight="1" thickBot="1">
      <c r="A43" s="127" t="s">
        <v>153</v>
      </c>
      <c r="B43" s="118" t="s">
        <v>110</v>
      </c>
      <c r="C43" s="119">
        <v>3</v>
      </c>
      <c r="D43" s="120">
        <v>0</v>
      </c>
      <c r="E43" s="119">
        <v>0</v>
      </c>
      <c r="F43" s="119">
        <v>0</v>
      </c>
      <c r="G43" s="120">
        <v>0</v>
      </c>
      <c r="H43" s="120">
        <v>0</v>
      </c>
      <c r="I43" s="120">
        <v>0</v>
      </c>
      <c r="J43" s="120">
        <v>0</v>
      </c>
      <c r="K43" s="119">
        <v>2</v>
      </c>
      <c r="L43" s="119">
        <v>0</v>
      </c>
      <c r="M43" s="119">
        <v>8</v>
      </c>
      <c r="N43" s="121">
        <v>3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19">
        <f t="shared" si="3"/>
        <v>3</v>
      </c>
      <c r="V43" s="121">
        <v>0</v>
      </c>
      <c r="W43" s="121">
        <v>0</v>
      </c>
      <c r="X43" s="121">
        <v>0</v>
      </c>
      <c r="Y43" s="121">
        <v>0</v>
      </c>
      <c r="Z43" s="119">
        <v>0</v>
      </c>
      <c r="AA43" s="120">
        <v>0</v>
      </c>
      <c r="AB43" s="120">
        <v>0</v>
      </c>
      <c r="AC43" s="119">
        <v>0</v>
      </c>
      <c r="AD43" s="119">
        <v>0</v>
      </c>
      <c r="AE43" s="119">
        <v>0</v>
      </c>
      <c r="AF43" s="121"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2" t="e">
        <f>SUM(C43:M43,U43,Z43,#REF!,#REF!,AC43,AD43,AE43)</f>
        <v>#REF!</v>
      </c>
    </row>
    <row r="44" spans="2:43" s="106" customFormat="1" ht="17.25" customHeight="1">
      <c r="B44" s="116"/>
      <c r="N44" s="107"/>
      <c r="O44" s="107"/>
      <c r="P44" s="107"/>
      <c r="Q44" s="107"/>
      <c r="R44" s="107"/>
      <c r="S44" s="107"/>
      <c r="T44" s="107"/>
      <c r="V44" s="107"/>
      <c r="W44" s="107"/>
      <c r="X44" s="107"/>
      <c r="Y44" s="107"/>
      <c r="AA44" s="108"/>
      <c r="AB44" s="108"/>
      <c r="AF44" s="107"/>
      <c r="AG44" s="107"/>
      <c r="AH44" s="107"/>
      <c r="AI44" s="107"/>
      <c r="AJ44" s="107"/>
      <c r="AK44" s="107"/>
      <c r="AL44" s="107"/>
      <c r="AN44" s="109"/>
      <c r="AQ44" s="109"/>
    </row>
    <row r="45" spans="1:43" s="106" customFormat="1" ht="17.25" customHeight="1">
      <c r="A45" s="123" t="s">
        <v>10</v>
      </c>
      <c r="B45" s="116"/>
      <c r="N45" s="107"/>
      <c r="O45" s="107"/>
      <c r="P45" s="107"/>
      <c r="Q45" s="107"/>
      <c r="R45" s="107"/>
      <c r="S45" s="107"/>
      <c r="T45" s="107"/>
      <c r="V45" s="107"/>
      <c r="W45" s="107"/>
      <c r="X45" s="107"/>
      <c r="Y45" s="107"/>
      <c r="AA45" s="108"/>
      <c r="AB45" s="108"/>
      <c r="AF45" s="107"/>
      <c r="AG45" s="107"/>
      <c r="AH45" s="107"/>
      <c r="AI45" s="107"/>
      <c r="AJ45" s="107"/>
      <c r="AK45" s="107"/>
      <c r="AL45" s="107"/>
      <c r="AN45" s="109"/>
      <c r="AQ45" s="109"/>
    </row>
    <row r="46" spans="1:39" s="115" customFormat="1" ht="17.25" customHeight="1">
      <c r="A46" s="125" t="s">
        <v>209</v>
      </c>
      <c r="B46" s="110" t="s">
        <v>210</v>
      </c>
      <c r="C46" s="111">
        <v>1</v>
      </c>
      <c r="D46" s="112">
        <v>0</v>
      </c>
      <c r="E46" s="111">
        <v>0</v>
      </c>
      <c r="F46" s="111">
        <v>1</v>
      </c>
      <c r="G46" s="112">
        <v>0</v>
      </c>
      <c r="H46" s="112">
        <v>0</v>
      </c>
      <c r="I46" s="112">
        <v>0</v>
      </c>
      <c r="J46" s="112">
        <v>0</v>
      </c>
      <c r="K46" s="111">
        <v>0</v>
      </c>
      <c r="L46" s="111">
        <v>0</v>
      </c>
      <c r="M46" s="111">
        <v>0</v>
      </c>
      <c r="N46" s="113">
        <v>14</v>
      </c>
      <c r="O46" s="113">
        <v>1</v>
      </c>
      <c r="P46" s="113">
        <v>0</v>
      </c>
      <c r="Q46" s="113">
        <v>3</v>
      </c>
      <c r="R46" s="113">
        <v>1</v>
      </c>
      <c r="S46" s="113">
        <v>0</v>
      </c>
      <c r="T46" s="113">
        <v>0</v>
      </c>
      <c r="U46" s="111">
        <f aca="true" t="shared" si="6" ref="U46:U74">SUM(N46:T46)</f>
        <v>19</v>
      </c>
      <c r="V46" s="113">
        <v>0</v>
      </c>
      <c r="W46" s="113">
        <v>0</v>
      </c>
      <c r="X46" s="113">
        <v>0</v>
      </c>
      <c r="Y46" s="113">
        <v>0</v>
      </c>
      <c r="Z46" s="111">
        <v>0</v>
      </c>
      <c r="AA46" s="112">
        <v>1</v>
      </c>
      <c r="AB46" s="112">
        <v>0</v>
      </c>
      <c r="AC46" s="111">
        <v>0</v>
      </c>
      <c r="AD46" s="111">
        <v>0</v>
      </c>
      <c r="AE46" s="111">
        <v>0</v>
      </c>
      <c r="AF46" s="113">
        <v>0</v>
      </c>
      <c r="AG46" s="113">
        <v>0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4">
        <v>22</v>
      </c>
    </row>
    <row r="47" spans="1:39" s="115" customFormat="1" ht="17.25" customHeight="1">
      <c r="A47" s="125" t="s">
        <v>211</v>
      </c>
      <c r="B47" s="110" t="s">
        <v>121</v>
      </c>
      <c r="C47" s="111">
        <v>0</v>
      </c>
      <c r="D47" s="112">
        <v>0</v>
      </c>
      <c r="E47" s="111">
        <v>2</v>
      </c>
      <c r="F47" s="111">
        <v>0</v>
      </c>
      <c r="G47" s="112">
        <v>0</v>
      </c>
      <c r="H47" s="112">
        <v>0</v>
      </c>
      <c r="I47" s="112">
        <v>0</v>
      </c>
      <c r="J47" s="112">
        <v>0</v>
      </c>
      <c r="K47" s="111">
        <v>0</v>
      </c>
      <c r="L47" s="111">
        <v>0</v>
      </c>
      <c r="M47" s="111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1">
        <v>0</v>
      </c>
      <c r="V47" s="113">
        <v>0</v>
      </c>
      <c r="W47" s="113">
        <v>0</v>
      </c>
      <c r="X47" s="113">
        <v>0</v>
      </c>
      <c r="Y47" s="113">
        <v>0</v>
      </c>
      <c r="Z47" s="111">
        <v>0</v>
      </c>
      <c r="AA47" s="112">
        <v>0</v>
      </c>
      <c r="AB47" s="112">
        <v>0</v>
      </c>
      <c r="AC47" s="111">
        <v>0</v>
      </c>
      <c r="AD47" s="111">
        <v>0</v>
      </c>
      <c r="AE47" s="111">
        <v>0</v>
      </c>
      <c r="AF47" s="113">
        <v>0</v>
      </c>
      <c r="AG47" s="113"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4">
        <v>2</v>
      </c>
    </row>
    <row r="48" spans="1:39" s="134" customFormat="1" ht="17.25" customHeight="1">
      <c r="A48" s="136" t="s">
        <v>154</v>
      </c>
      <c r="B48" s="129" t="s">
        <v>155</v>
      </c>
      <c r="C48" s="130">
        <v>1</v>
      </c>
      <c r="D48" s="131">
        <v>0</v>
      </c>
      <c r="E48" s="130">
        <v>1</v>
      </c>
      <c r="F48" s="130">
        <v>0</v>
      </c>
      <c r="G48" s="131">
        <v>0</v>
      </c>
      <c r="H48" s="131">
        <v>0</v>
      </c>
      <c r="I48" s="131">
        <v>0</v>
      </c>
      <c r="J48" s="131">
        <v>0</v>
      </c>
      <c r="K48" s="130">
        <v>0</v>
      </c>
      <c r="L48" s="130">
        <v>0</v>
      </c>
      <c r="M48" s="130">
        <v>3</v>
      </c>
      <c r="N48" s="132">
        <v>17</v>
      </c>
      <c r="O48" s="132">
        <v>1</v>
      </c>
      <c r="P48" s="132">
        <v>1</v>
      </c>
      <c r="Q48" s="132">
        <v>7</v>
      </c>
      <c r="R48" s="132">
        <v>3</v>
      </c>
      <c r="S48" s="132">
        <v>3</v>
      </c>
      <c r="T48" s="132">
        <v>0</v>
      </c>
      <c r="U48" s="130">
        <v>32</v>
      </c>
      <c r="V48" s="132">
        <v>0</v>
      </c>
      <c r="W48" s="132">
        <v>0</v>
      </c>
      <c r="X48" s="132">
        <v>0</v>
      </c>
      <c r="Y48" s="132">
        <v>1</v>
      </c>
      <c r="Z48" s="130">
        <v>1</v>
      </c>
      <c r="AA48" s="131">
        <v>0</v>
      </c>
      <c r="AB48" s="131">
        <v>0</v>
      </c>
      <c r="AC48" s="130">
        <v>0</v>
      </c>
      <c r="AD48" s="130">
        <v>0</v>
      </c>
      <c r="AE48" s="130">
        <v>0</v>
      </c>
      <c r="AF48" s="132">
        <v>0</v>
      </c>
      <c r="AG48" s="132">
        <v>0</v>
      </c>
      <c r="AH48" s="132">
        <v>1</v>
      </c>
      <c r="AI48" s="132">
        <v>0</v>
      </c>
      <c r="AJ48" s="132">
        <v>0</v>
      </c>
      <c r="AK48" s="132">
        <v>0</v>
      </c>
      <c r="AL48" s="132">
        <v>0</v>
      </c>
      <c r="AM48" s="133">
        <v>39</v>
      </c>
    </row>
    <row r="49" spans="1:39" s="115" customFormat="1" ht="17.25" customHeight="1">
      <c r="A49" s="125" t="s">
        <v>156</v>
      </c>
      <c r="B49" s="110" t="s">
        <v>121</v>
      </c>
      <c r="C49" s="111">
        <v>3</v>
      </c>
      <c r="D49" s="112">
        <v>0</v>
      </c>
      <c r="E49" s="111">
        <v>1</v>
      </c>
      <c r="F49" s="111">
        <v>0</v>
      </c>
      <c r="G49" s="112">
        <v>0</v>
      </c>
      <c r="H49" s="112">
        <v>0</v>
      </c>
      <c r="I49" s="112">
        <v>0</v>
      </c>
      <c r="J49" s="112">
        <v>0</v>
      </c>
      <c r="K49" s="111">
        <v>0</v>
      </c>
      <c r="L49" s="111">
        <v>0</v>
      </c>
      <c r="M49" s="111">
        <v>0</v>
      </c>
      <c r="N49" s="113">
        <v>1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1">
        <v>1</v>
      </c>
      <c r="V49" s="113">
        <v>0</v>
      </c>
      <c r="W49" s="113">
        <v>0</v>
      </c>
      <c r="X49" s="113">
        <v>0</v>
      </c>
      <c r="Y49" s="113">
        <v>0</v>
      </c>
      <c r="Z49" s="111">
        <v>0</v>
      </c>
      <c r="AA49" s="112">
        <v>0</v>
      </c>
      <c r="AB49" s="112">
        <v>0</v>
      </c>
      <c r="AC49" s="111">
        <v>0</v>
      </c>
      <c r="AD49" s="111">
        <v>0</v>
      </c>
      <c r="AE49" s="111">
        <v>1</v>
      </c>
      <c r="AF49" s="113">
        <v>0</v>
      </c>
      <c r="AG49" s="113">
        <v>0</v>
      </c>
      <c r="AH49" s="113">
        <v>1</v>
      </c>
      <c r="AI49" s="113">
        <v>0</v>
      </c>
      <c r="AJ49" s="113">
        <v>0</v>
      </c>
      <c r="AK49" s="113">
        <v>0</v>
      </c>
      <c r="AL49" s="113">
        <v>0</v>
      </c>
      <c r="AM49" s="114">
        <v>6</v>
      </c>
    </row>
    <row r="50" spans="1:39" s="115" customFormat="1" ht="17.25" customHeight="1">
      <c r="A50" s="125" t="s">
        <v>157</v>
      </c>
      <c r="B50" s="110" t="s">
        <v>158</v>
      </c>
      <c r="C50" s="111">
        <v>4</v>
      </c>
      <c r="D50" s="112">
        <v>0</v>
      </c>
      <c r="E50" s="111">
        <v>1</v>
      </c>
      <c r="F50" s="111">
        <v>0</v>
      </c>
      <c r="G50" s="112">
        <v>0</v>
      </c>
      <c r="H50" s="112">
        <v>0</v>
      </c>
      <c r="I50" s="112">
        <v>0</v>
      </c>
      <c r="J50" s="112">
        <v>0</v>
      </c>
      <c r="K50" s="111">
        <v>0</v>
      </c>
      <c r="L50" s="111">
        <v>0</v>
      </c>
      <c r="M50" s="111">
        <v>0</v>
      </c>
      <c r="N50" s="113">
        <v>8</v>
      </c>
      <c r="O50" s="113">
        <v>0</v>
      </c>
      <c r="P50" s="113">
        <v>0</v>
      </c>
      <c r="Q50" s="113">
        <v>0</v>
      </c>
      <c r="R50" s="113">
        <v>0</v>
      </c>
      <c r="S50" s="113">
        <v>2</v>
      </c>
      <c r="T50" s="113">
        <v>0</v>
      </c>
      <c r="U50" s="111">
        <v>10</v>
      </c>
      <c r="V50" s="113">
        <v>0</v>
      </c>
      <c r="W50" s="113">
        <v>0</v>
      </c>
      <c r="X50" s="113">
        <v>0</v>
      </c>
      <c r="Y50" s="113">
        <v>0</v>
      </c>
      <c r="Z50" s="111">
        <v>0</v>
      </c>
      <c r="AA50" s="112">
        <v>0</v>
      </c>
      <c r="AB50" s="112">
        <v>0</v>
      </c>
      <c r="AC50" s="111">
        <v>0</v>
      </c>
      <c r="AD50" s="111">
        <v>0</v>
      </c>
      <c r="AE50" s="111">
        <v>0</v>
      </c>
      <c r="AF50" s="113">
        <v>0</v>
      </c>
      <c r="AG50" s="113">
        <v>0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4">
        <v>15</v>
      </c>
    </row>
    <row r="51" spans="1:39" s="115" customFormat="1" ht="17.25" customHeight="1">
      <c r="A51" s="125" t="s">
        <v>212</v>
      </c>
      <c r="B51" s="110" t="s">
        <v>213</v>
      </c>
      <c r="C51" s="111">
        <v>1</v>
      </c>
      <c r="D51" s="112">
        <v>0</v>
      </c>
      <c r="E51" s="111">
        <v>0</v>
      </c>
      <c r="F51" s="111">
        <v>0</v>
      </c>
      <c r="G51" s="112">
        <v>0</v>
      </c>
      <c r="H51" s="112">
        <v>0</v>
      </c>
      <c r="I51" s="112">
        <v>0</v>
      </c>
      <c r="J51" s="112">
        <v>0</v>
      </c>
      <c r="K51" s="111">
        <v>0</v>
      </c>
      <c r="L51" s="111">
        <v>0</v>
      </c>
      <c r="M51" s="111">
        <v>0</v>
      </c>
      <c r="N51" s="113">
        <v>1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1">
        <f t="shared" si="6"/>
        <v>1</v>
      </c>
      <c r="V51" s="113">
        <v>0</v>
      </c>
      <c r="W51" s="113">
        <v>0</v>
      </c>
      <c r="X51" s="113">
        <v>0</v>
      </c>
      <c r="Y51" s="113">
        <v>0</v>
      </c>
      <c r="Z51" s="111">
        <v>0</v>
      </c>
      <c r="AA51" s="112">
        <v>0</v>
      </c>
      <c r="AB51" s="112">
        <v>0</v>
      </c>
      <c r="AC51" s="111">
        <v>0</v>
      </c>
      <c r="AD51" s="111">
        <v>0</v>
      </c>
      <c r="AE51" s="111">
        <f>SUM(AF51:AL51)</f>
        <v>0</v>
      </c>
      <c r="AF51" s="113">
        <v>0</v>
      </c>
      <c r="AG51" s="113"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4">
        <f>SUM(C51:M51,U51,Z51,AA47,AB47,AC51,AD51,AE51)</f>
        <v>2</v>
      </c>
    </row>
    <row r="52" spans="1:39" s="115" customFormat="1" ht="17.25" customHeight="1">
      <c r="A52" s="125" t="s">
        <v>159</v>
      </c>
      <c r="B52" s="110" t="s">
        <v>151</v>
      </c>
      <c r="C52" s="111">
        <v>2</v>
      </c>
      <c r="D52" s="112">
        <v>0</v>
      </c>
      <c r="E52" s="111">
        <v>1</v>
      </c>
      <c r="F52" s="111">
        <v>0</v>
      </c>
      <c r="G52" s="112">
        <v>0</v>
      </c>
      <c r="H52" s="112">
        <v>0</v>
      </c>
      <c r="I52" s="112">
        <v>0</v>
      </c>
      <c r="J52" s="112">
        <v>0</v>
      </c>
      <c r="K52" s="111">
        <v>0</v>
      </c>
      <c r="L52" s="111">
        <v>0</v>
      </c>
      <c r="M52" s="111">
        <v>2</v>
      </c>
      <c r="N52" s="113">
        <v>6</v>
      </c>
      <c r="O52" s="113">
        <v>1</v>
      </c>
      <c r="P52" s="113">
        <v>1</v>
      </c>
      <c r="Q52" s="113">
        <v>2</v>
      </c>
      <c r="R52" s="113">
        <v>1</v>
      </c>
      <c r="S52" s="113">
        <v>1</v>
      </c>
      <c r="T52" s="113">
        <v>0</v>
      </c>
      <c r="U52" s="111">
        <f t="shared" si="6"/>
        <v>12</v>
      </c>
      <c r="V52" s="113">
        <v>0</v>
      </c>
      <c r="W52" s="113">
        <v>0</v>
      </c>
      <c r="X52" s="113">
        <v>0</v>
      </c>
      <c r="Y52" s="113">
        <v>1</v>
      </c>
      <c r="Z52" s="111">
        <f>SUM(V52:Y52)</f>
        <v>1</v>
      </c>
      <c r="AA52" s="112">
        <v>0</v>
      </c>
      <c r="AB52" s="112">
        <v>0</v>
      </c>
      <c r="AC52" s="111">
        <v>0</v>
      </c>
      <c r="AD52" s="111">
        <v>0</v>
      </c>
      <c r="AE52" s="111">
        <v>1</v>
      </c>
      <c r="AF52" s="113">
        <v>0</v>
      </c>
      <c r="AG52" s="113">
        <v>0</v>
      </c>
      <c r="AH52" s="113">
        <v>1</v>
      </c>
      <c r="AI52" s="113">
        <v>0</v>
      </c>
      <c r="AJ52" s="113">
        <v>0</v>
      </c>
      <c r="AK52" s="113">
        <v>0</v>
      </c>
      <c r="AL52" s="113">
        <v>0</v>
      </c>
      <c r="AM52" s="114">
        <f>SUM(C52:M52,U52,Z52,AA51,AB51,AC52,AD52,AE52)</f>
        <v>19</v>
      </c>
    </row>
    <row r="53" spans="1:39" s="115" customFormat="1" ht="17.25" customHeight="1">
      <c r="A53" s="125" t="s">
        <v>160</v>
      </c>
      <c r="B53" s="110" t="s">
        <v>161</v>
      </c>
      <c r="C53" s="111">
        <v>0</v>
      </c>
      <c r="D53" s="112">
        <v>0</v>
      </c>
      <c r="E53" s="111">
        <v>1</v>
      </c>
      <c r="F53" s="111">
        <v>0</v>
      </c>
      <c r="G53" s="112">
        <v>0</v>
      </c>
      <c r="H53" s="112">
        <v>0</v>
      </c>
      <c r="I53" s="112">
        <v>0</v>
      </c>
      <c r="J53" s="112">
        <v>0</v>
      </c>
      <c r="K53" s="111">
        <v>0</v>
      </c>
      <c r="L53" s="111">
        <v>0</v>
      </c>
      <c r="M53" s="111">
        <v>1</v>
      </c>
      <c r="N53" s="113">
        <v>1</v>
      </c>
      <c r="O53" s="113">
        <v>0</v>
      </c>
      <c r="P53" s="113">
        <v>1</v>
      </c>
      <c r="Q53" s="113">
        <v>1</v>
      </c>
      <c r="R53" s="113">
        <v>0</v>
      </c>
      <c r="S53" s="113">
        <v>2</v>
      </c>
      <c r="T53" s="113">
        <v>0</v>
      </c>
      <c r="U53" s="111">
        <f t="shared" si="6"/>
        <v>5</v>
      </c>
      <c r="V53" s="113">
        <v>0</v>
      </c>
      <c r="W53" s="113">
        <v>1</v>
      </c>
      <c r="X53" s="113">
        <v>0</v>
      </c>
      <c r="Y53" s="113">
        <v>0</v>
      </c>
      <c r="Z53" s="111">
        <f>SUM(V53:Y53)</f>
        <v>1</v>
      </c>
      <c r="AA53" s="112">
        <v>1</v>
      </c>
      <c r="AB53" s="112">
        <v>0</v>
      </c>
      <c r="AC53" s="111">
        <v>0</v>
      </c>
      <c r="AD53" s="111">
        <v>0</v>
      </c>
      <c r="AE53" s="111">
        <v>1</v>
      </c>
      <c r="AF53" s="113">
        <v>0</v>
      </c>
      <c r="AG53" s="113">
        <v>0</v>
      </c>
      <c r="AH53" s="113">
        <v>1</v>
      </c>
      <c r="AI53" s="113">
        <v>0</v>
      </c>
      <c r="AJ53" s="113">
        <v>0</v>
      </c>
      <c r="AK53" s="113">
        <v>0</v>
      </c>
      <c r="AL53" s="113">
        <v>0</v>
      </c>
      <c r="AM53" s="114">
        <v>10</v>
      </c>
    </row>
    <row r="54" spans="1:39" s="115" customFormat="1" ht="17.25" customHeight="1">
      <c r="A54" s="125" t="s">
        <v>162</v>
      </c>
      <c r="B54" s="110" t="s">
        <v>104</v>
      </c>
      <c r="C54" s="111">
        <v>0</v>
      </c>
      <c r="D54" s="112">
        <v>0</v>
      </c>
      <c r="E54" s="111">
        <v>0</v>
      </c>
      <c r="F54" s="111">
        <v>0</v>
      </c>
      <c r="G54" s="112">
        <v>0</v>
      </c>
      <c r="H54" s="112">
        <v>0</v>
      </c>
      <c r="I54" s="112">
        <v>0</v>
      </c>
      <c r="J54" s="112">
        <v>0</v>
      </c>
      <c r="K54" s="111">
        <v>0</v>
      </c>
      <c r="L54" s="111">
        <v>0</v>
      </c>
      <c r="M54" s="111">
        <v>3</v>
      </c>
      <c r="N54" s="113">
        <v>8</v>
      </c>
      <c r="O54" s="113">
        <v>0</v>
      </c>
      <c r="P54" s="113">
        <v>0</v>
      </c>
      <c r="Q54" s="113">
        <v>0</v>
      </c>
      <c r="R54" s="113">
        <v>2</v>
      </c>
      <c r="S54" s="113">
        <v>0</v>
      </c>
      <c r="T54" s="113">
        <v>0</v>
      </c>
      <c r="U54" s="111">
        <f t="shared" si="6"/>
        <v>10</v>
      </c>
      <c r="V54" s="113">
        <v>0</v>
      </c>
      <c r="W54" s="113">
        <v>0</v>
      </c>
      <c r="X54" s="113">
        <v>0</v>
      </c>
      <c r="Y54" s="113">
        <v>0</v>
      </c>
      <c r="Z54" s="111">
        <v>0</v>
      </c>
      <c r="AA54" s="112">
        <v>0</v>
      </c>
      <c r="AB54" s="112">
        <v>0</v>
      </c>
      <c r="AC54" s="111">
        <v>0</v>
      </c>
      <c r="AD54" s="111">
        <v>0</v>
      </c>
      <c r="AE54" s="111">
        <v>1</v>
      </c>
      <c r="AF54" s="113">
        <v>0</v>
      </c>
      <c r="AG54" s="113">
        <v>0</v>
      </c>
      <c r="AH54" s="113">
        <v>1</v>
      </c>
      <c r="AI54" s="113">
        <v>0</v>
      </c>
      <c r="AJ54" s="113">
        <v>0</v>
      </c>
      <c r="AK54" s="113">
        <v>0</v>
      </c>
      <c r="AL54" s="113">
        <v>0</v>
      </c>
      <c r="AM54" s="114">
        <v>14</v>
      </c>
    </row>
    <row r="55" spans="1:39" s="115" customFormat="1" ht="17.25" customHeight="1">
      <c r="A55" s="125" t="s">
        <v>163</v>
      </c>
      <c r="B55" s="110" t="s">
        <v>164</v>
      </c>
      <c r="C55" s="111">
        <v>0</v>
      </c>
      <c r="D55" s="112">
        <v>0</v>
      </c>
      <c r="E55" s="111">
        <v>0</v>
      </c>
      <c r="F55" s="111">
        <v>0</v>
      </c>
      <c r="G55" s="112">
        <v>0</v>
      </c>
      <c r="H55" s="112">
        <v>0</v>
      </c>
      <c r="I55" s="112">
        <v>0</v>
      </c>
      <c r="J55" s="112">
        <v>0</v>
      </c>
      <c r="K55" s="111">
        <v>0</v>
      </c>
      <c r="L55" s="111">
        <v>0</v>
      </c>
      <c r="M55" s="111">
        <v>0</v>
      </c>
      <c r="N55" s="113">
        <v>1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1">
        <f t="shared" si="6"/>
        <v>1</v>
      </c>
      <c r="V55" s="113">
        <v>0</v>
      </c>
      <c r="W55" s="113">
        <v>0</v>
      </c>
      <c r="X55" s="113">
        <v>0</v>
      </c>
      <c r="Y55" s="113">
        <v>0</v>
      </c>
      <c r="Z55" s="111">
        <v>0</v>
      </c>
      <c r="AA55" s="112">
        <v>0</v>
      </c>
      <c r="AB55" s="112">
        <v>0</v>
      </c>
      <c r="AC55" s="111">
        <v>0</v>
      </c>
      <c r="AD55" s="111">
        <v>0</v>
      </c>
      <c r="AE55" s="111">
        <v>1</v>
      </c>
      <c r="AF55" s="113">
        <v>0</v>
      </c>
      <c r="AG55" s="113">
        <v>0</v>
      </c>
      <c r="AH55" s="113">
        <v>1</v>
      </c>
      <c r="AI55" s="113">
        <v>0</v>
      </c>
      <c r="AJ55" s="113">
        <v>0</v>
      </c>
      <c r="AK55" s="113">
        <v>0</v>
      </c>
      <c r="AL55" s="113">
        <v>0</v>
      </c>
      <c r="AM55" s="114">
        <v>2</v>
      </c>
    </row>
    <row r="56" spans="1:39" s="115" customFormat="1" ht="17.25" customHeight="1">
      <c r="A56" s="125" t="s">
        <v>165</v>
      </c>
      <c r="B56" s="110" t="s">
        <v>128</v>
      </c>
      <c r="C56" s="111">
        <v>2</v>
      </c>
      <c r="D56" s="112">
        <v>0</v>
      </c>
      <c r="E56" s="111">
        <v>1</v>
      </c>
      <c r="F56" s="111">
        <v>0</v>
      </c>
      <c r="G56" s="112">
        <v>0</v>
      </c>
      <c r="H56" s="112">
        <v>0</v>
      </c>
      <c r="I56" s="112">
        <v>0</v>
      </c>
      <c r="J56" s="112">
        <v>0</v>
      </c>
      <c r="K56" s="111">
        <v>0</v>
      </c>
      <c r="L56" s="111">
        <v>0</v>
      </c>
      <c r="M56" s="111">
        <v>1</v>
      </c>
      <c r="N56" s="113">
        <v>6</v>
      </c>
      <c r="O56" s="113">
        <v>0</v>
      </c>
      <c r="P56" s="113">
        <v>0</v>
      </c>
      <c r="Q56" s="113">
        <v>0</v>
      </c>
      <c r="R56" s="113">
        <v>0</v>
      </c>
      <c r="S56" s="113">
        <v>1</v>
      </c>
      <c r="T56" s="113">
        <v>0</v>
      </c>
      <c r="U56" s="111">
        <f t="shared" si="6"/>
        <v>7</v>
      </c>
      <c r="V56" s="113">
        <v>0</v>
      </c>
      <c r="W56" s="113">
        <v>0</v>
      </c>
      <c r="X56" s="113">
        <v>0</v>
      </c>
      <c r="Y56" s="113">
        <v>0</v>
      </c>
      <c r="Z56" s="111">
        <v>0</v>
      </c>
      <c r="AA56" s="112">
        <v>0</v>
      </c>
      <c r="AB56" s="112">
        <v>0</v>
      </c>
      <c r="AC56" s="111">
        <v>0</v>
      </c>
      <c r="AD56" s="111">
        <v>0</v>
      </c>
      <c r="AE56" s="111">
        <v>0</v>
      </c>
      <c r="AF56" s="113">
        <v>0</v>
      </c>
      <c r="AG56" s="113"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4">
        <v>11</v>
      </c>
    </row>
    <row r="57" spans="1:39" s="115" customFormat="1" ht="17.25" customHeight="1">
      <c r="A57" s="125" t="s">
        <v>166</v>
      </c>
      <c r="B57" s="110" t="s">
        <v>123</v>
      </c>
      <c r="C57" s="111">
        <v>3</v>
      </c>
      <c r="D57" s="112">
        <v>0</v>
      </c>
      <c r="E57" s="111">
        <v>2</v>
      </c>
      <c r="F57" s="111">
        <v>0</v>
      </c>
      <c r="G57" s="112">
        <v>0</v>
      </c>
      <c r="H57" s="112">
        <v>0</v>
      </c>
      <c r="I57" s="112">
        <v>0</v>
      </c>
      <c r="J57" s="112">
        <v>0</v>
      </c>
      <c r="K57" s="111">
        <v>0</v>
      </c>
      <c r="L57" s="111">
        <v>0</v>
      </c>
      <c r="M57" s="111">
        <v>0</v>
      </c>
      <c r="N57" s="113">
        <v>4</v>
      </c>
      <c r="O57" s="113">
        <v>0</v>
      </c>
      <c r="P57" s="113">
        <v>0</v>
      </c>
      <c r="Q57" s="113">
        <v>0</v>
      </c>
      <c r="R57" s="113">
        <v>0</v>
      </c>
      <c r="S57" s="113">
        <v>1</v>
      </c>
      <c r="T57" s="113">
        <v>0</v>
      </c>
      <c r="U57" s="111">
        <f t="shared" si="6"/>
        <v>5</v>
      </c>
      <c r="V57" s="113">
        <v>0</v>
      </c>
      <c r="W57" s="113">
        <v>0</v>
      </c>
      <c r="X57" s="113">
        <v>0</v>
      </c>
      <c r="Y57" s="113">
        <v>0</v>
      </c>
      <c r="Z57" s="111">
        <f>SUM(V57:Y57)</f>
        <v>0</v>
      </c>
      <c r="AA57" s="112">
        <v>0</v>
      </c>
      <c r="AB57" s="112">
        <v>0</v>
      </c>
      <c r="AC57" s="111">
        <v>1</v>
      </c>
      <c r="AD57" s="111">
        <v>0</v>
      </c>
      <c r="AE57" s="111">
        <v>1</v>
      </c>
      <c r="AF57" s="113">
        <v>0</v>
      </c>
      <c r="AG57" s="113">
        <v>0</v>
      </c>
      <c r="AH57" s="113">
        <v>0</v>
      </c>
      <c r="AI57" s="113">
        <v>0</v>
      </c>
      <c r="AJ57" s="113">
        <v>1</v>
      </c>
      <c r="AK57" s="113">
        <v>0</v>
      </c>
      <c r="AL57" s="113">
        <v>0</v>
      </c>
      <c r="AM57" s="114">
        <f>SUM(C57:M57,U57,Z57,AA56,AB56,AC57,AD57,AE57)</f>
        <v>12</v>
      </c>
    </row>
    <row r="58" spans="1:39" s="115" customFormat="1" ht="17.25" customHeight="1">
      <c r="A58" s="125" t="s">
        <v>167</v>
      </c>
      <c r="B58" s="124" t="s">
        <v>214</v>
      </c>
      <c r="C58" s="111">
        <v>1</v>
      </c>
      <c r="D58" s="112">
        <v>0</v>
      </c>
      <c r="E58" s="111">
        <v>0</v>
      </c>
      <c r="F58" s="111">
        <v>0</v>
      </c>
      <c r="G58" s="112">
        <v>0</v>
      </c>
      <c r="H58" s="112">
        <v>0</v>
      </c>
      <c r="I58" s="112">
        <v>0</v>
      </c>
      <c r="J58" s="112">
        <v>0</v>
      </c>
      <c r="K58" s="111">
        <v>0</v>
      </c>
      <c r="L58" s="111">
        <v>0</v>
      </c>
      <c r="M58" s="111">
        <v>0</v>
      </c>
      <c r="N58" s="113">
        <v>5</v>
      </c>
      <c r="O58" s="113">
        <v>0</v>
      </c>
      <c r="P58" s="113">
        <v>0</v>
      </c>
      <c r="Q58" s="113">
        <v>0</v>
      </c>
      <c r="R58" s="113">
        <v>0</v>
      </c>
      <c r="S58" s="113">
        <v>2</v>
      </c>
      <c r="T58" s="113">
        <v>1</v>
      </c>
      <c r="U58" s="111">
        <f t="shared" si="6"/>
        <v>8</v>
      </c>
      <c r="V58" s="113">
        <v>0</v>
      </c>
      <c r="W58" s="113">
        <v>0</v>
      </c>
      <c r="X58" s="113">
        <v>0</v>
      </c>
      <c r="Y58" s="113">
        <v>0</v>
      </c>
      <c r="Z58" s="111">
        <v>0</v>
      </c>
      <c r="AA58" s="112">
        <v>0</v>
      </c>
      <c r="AB58" s="112">
        <v>0</v>
      </c>
      <c r="AC58" s="111">
        <v>0</v>
      </c>
      <c r="AD58" s="111">
        <v>0</v>
      </c>
      <c r="AE58" s="111">
        <v>0</v>
      </c>
      <c r="AF58" s="113">
        <v>0</v>
      </c>
      <c r="AG58" s="113"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4">
        <v>9</v>
      </c>
    </row>
    <row r="59" spans="1:39" s="115" customFormat="1" ht="17.25" customHeight="1">
      <c r="A59" s="125" t="s">
        <v>169</v>
      </c>
      <c r="B59" s="124" t="s">
        <v>215</v>
      </c>
      <c r="C59" s="111">
        <v>4</v>
      </c>
      <c r="D59" s="112">
        <v>0</v>
      </c>
      <c r="E59" s="111">
        <v>1</v>
      </c>
      <c r="F59" s="111">
        <v>0</v>
      </c>
      <c r="G59" s="112">
        <v>0</v>
      </c>
      <c r="H59" s="112">
        <v>0</v>
      </c>
      <c r="I59" s="112">
        <v>0</v>
      </c>
      <c r="J59" s="112">
        <v>0</v>
      </c>
      <c r="K59" s="111">
        <v>0</v>
      </c>
      <c r="L59" s="111">
        <v>0</v>
      </c>
      <c r="M59" s="111">
        <v>2</v>
      </c>
      <c r="N59" s="113">
        <v>7</v>
      </c>
      <c r="O59" s="113">
        <v>0</v>
      </c>
      <c r="P59" s="113">
        <v>0</v>
      </c>
      <c r="Q59" s="113">
        <v>0</v>
      </c>
      <c r="R59" s="113">
        <v>0</v>
      </c>
      <c r="S59" s="113">
        <v>2</v>
      </c>
      <c r="T59" s="113">
        <v>0</v>
      </c>
      <c r="U59" s="111">
        <f t="shared" si="6"/>
        <v>9</v>
      </c>
      <c r="V59" s="113">
        <v>2</v>
      </c>
      <c r="W59" s="113">
        <v>0</v>
      </c>
      <c r="X59" s="113">
        <v>0</v>
      </c>
      <c r="Y59" s="113">
        <v>0</v>
      </c>
      <c r="Z59" s="111">
        <f>SUM(V59:Y59)</f>
        <v>2</v>
      </c>
      <c r="AA59" s="112">
        <v>0</v>
      </c>
      <c r="AB59" s="112">
        <v>0</v>
      </c>
      <c r="AC59" s="111">
        <v>1</v>
      </c>
      <c r="AD59" s="111">
        <v>0</v>
      </c>
      <c r="AE59" s="111">
        <v>0</v>
      </c>
      <c r="AF59" s="113">
        <v>0</v>
      </c>
      <c r="AG59" s="113"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4">
        <v>19</v>
      </c>
    </row>
    <row r="60" spans="1:39" s="115" customFormat="1" ht="17.25" customHeight="1">
      <c r="A60" s="125" t="s">
        <v>170</v>
      </c>
      <c r="B60" s="124" t="s">
        <v>171</v>
      </c>
      <c r="C60" s="111">
        <v>0</v>
      </c>
      <c r="D60" s="112">
        <v>0</v>
      </c>
      <c r="E60" s="111">
        <v>0</v>
      </c>
      <c r="F60" s="111">
        <v>0</v>
      </c>
      <c r="G60" s="112">
        <v>0</v>
      </c>
      <c r="H60" s="112">
        <v>0</v>
      </c>
      <c r="I60" s="112">
        <v>0</v>
      </c>
      <c r="J60" s="112">
        <v>0</v>
      </c>
      <c r="K60" s="111">
        <v>0</v>
      </c>
      <c r="L60" s="111">
        <v>0</v>
      </c>
      <c r="M60" s="111">
        <v>3</v>
      </c>
      <c r="N60" s="113">
        <v>1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1">
        <f t="shared" si="6"/>
        <v>1</v>
      </c>
      <c r="V60" s="113">
        <v>0</v>
      </c>
      <c r="W60" s="113">
        <v>0</v>
      </c>
      <c r="X60" s="113">
        <v>0</v>
      </c>
      <c r="Y60" s="113">
        <v>1</v>
      </c>
      <c r="Z60" s="111">
        <f>SUM(V60:Y60)</f>
        <v>1</v>
      </c>
      <c r="AA60" s="112">
        <v>0</v>
      </c>
      <c r="AB60" s="112">
        <v>0</v>
      </c>
      <c r="AC60" s="111">
        <v>0</v>
      </c>
      <c r="AD60" s="111">
        <v>0</v>
      </c>
      <c r="AE60" s="111">
        <v>0</v>
      </c>
      <c r="AF60" s="113">
        <v>0</v>
      </c>
      <c r="AG60" s="113"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4">
        <f>SUM(C60:M60,U60,Z60,AA59,AB59,AC60,AD60,AE60)</f>
        <v>5</v>
      </c>
    </row>
    <row r="61" spans="1:39" s="115" customFormat="1" ht="17.25" customHeight="1">
      <c r="A61" s="125" t="s">
        <v>172</v>
      </c>
      <c r="B61" s="124" t="s">
        <v>173</v>
      </c>
      <c r="C61" s="111">
        <v>0</v>
      </c>
      <c r="D61" s="112">
        <v>0</v>
      </c>
      <c r="E61" s="111">
        <v>0</v>
      </c>
      <c r="F61" s="111">
        <v>0</v>
      </c>
      <c r="G61" s="112">
        <v>0</v>
      </c>
      <c r="H61" s="112">
        <v>0</v>
      </c>
      <c r="I61" s="112">
        <v>0</v>
      </c>
      <c r="J61" s="112">
        <v>0</v>
      </c>
      <c r="K61" s="111">
        <v>0</v>
      </c>
      <c r="L61" s="111">
        <v>0</v>
      </c>
      <c r="M61" s="111">
        <v>2</v>
      </c>
      <c r="N61" s="113">
        <v>7</v>
      </c>
      <c r="O61" s="113">
        <v>0</v>
      </c>
      <c r="P61" s="113">
        <v>1</v>
      </c>
      <c r="Q61" s="113">
        <v>0</v>
      </c>
      <c r="R61" s="113">
        <v>0</v>
      </c>
      <c r="S61" s="113">
        <v>7</v>
      </c>
      <c r="T61" s="113">
        <v>0</v>
      </c>
      <c r="U61" s="111">
        <f t="shared" si="6"/>
        <v>15</v>
      </c>
      <c r="V61" s="113">
        <v>0</v>
      </c>
      <c r="W61" s="113">
        <v>0</v>
      </c>
      <c r="X61" s="113">
        <v>0</v>
      </c>
      <c r="Y61" s="113">
        <v>0</v>
      </c>
      <c r="Z61" s="111">
        <v>0</v>
      </c>
      <c r="AA61" s="112">
        <v>1</v>
      </c>
      <c r="AB61" s="112">
        <v>0</v>
      </c>
      <c r="AC61" s="111">
        <v>0</v>
      </c>
      <c r="AD61" s="111">
        <v>0</v>
      </c>
      <c r="AE61" s="111">
        <v>1</v>
      </c>
      <c r="AF61" s="113">
        <v>0</v>
      </c>
      <c r="AG61" s="113">
        <v>0</v>
      </c>
      <c r="AH61" s="113">
        <v>1</v>
      </c>
      <c r="AI61" s="113">
        <v>0</v>
      </c>
      <c r="AJ61" s="113">
        <v>0</v>
      </c>
      <c r="AK61" s="113">
        <v>0</v>
      </c>
      <c r="AL61" s="113">
        <v>0</v>
      </c>
      <c r="AM61" s="114">
        <v>19</v>
      </c>
    </row>
    <row r="62" spans="1:39" s="115" customFormat="1" ht="17.25" customHeight="1">
      <c r="A62" s="125" t="s">
        <v>174</v>
      </c>
      <c r="B62" s="124" t="s">
        <v>219</v>
      </c>
      <c r="C62" s="111">
        <v>1</v>
      </c>
      <c r="D62" s="112">
        <v>0</v>
      </c>
      <c r="E62" s="111">
        <v>0</v>
      </c>
      <c r="F62" s="111">
        <v>0</v>
      </c>
      <c r="G62" s="112">
        <v>0</v>
      </c>
      <c r="H62" s="112">
        <v>0</v>
      </c>
      <c r="I62" s="112">
        <v>0</v>
      </c>
      <c r="J62" s="112">
        <v>0</v>
      </c>
      <c r="K62" s="111">
        <v>0</v>
      </c>
      <c r="L62" s="111">
        <v>0</v>
      </c>
      <c r="M62" s="111">
        <v>2</v>
      </c>
      <c r="N62" s="113">
        <v>6</v>
      </c>
      <c r="O62" s="113">
        <v>1</v>
      </c>
      <c r="P62" s="113">
        <v>0</v>
      </c>
      <c r="Q62" s="113">
        <v>1</v>
      </c>
      <c r="R62" s="113">
        <v>1</v>
      </c>
      <c r="S62" s="113">
        <v>0</v>
      </c>
      <c r="T62" s="113">
        <v>0</v>
      </c>
      <c r="U62" s="111">
        <f t="shared" si="6"/>
        <v>9</v>
      </c>
      <c r="V62" s="113">
        <v>0</v>
      </c>
      <c r="W62" s="113">
        <v>0</v>
      </c>
      <c r="X62" s="113">
        <v>0</v>
      </c>
      <c r="Y62" s="113">
        <v>1</v>
      </c>
      <c r="Z62" s="111">
        <f>SUM(V62:Y62)</f>
        <v>1</v>
      </c>
      <c r="AA62" s="112">
        <v>0</v>
      </c>
      <c r="AB62" s="112">
        <v>0</v>
      </c>
      <c r="AC62" s="111">
        <v>1</v>
      </c>
      <c r="AD62" s="111">
        <v>0</v>
      </c>
      <c r="AE62" s="111">
        <v>1</v>
      </c>
      <c r="AF62" s="113">
        <v>0</v>
      </c>
      <c r="AG62" s="113">
        <v>0</v>
      </c>
      <c r="AH62" s="113">
        <v>1</v>
      </c>
      <c r="AI62" s="113">
        <v>0</v>
      </c>
      <c r="AJ62" s="113">
        <v>0</v>
      </c>
      <c r="AK62" s="113">
        <v>0</v>
      </c>
      <c r="AL62" s="113">
        <v>0</v>
      </c>
      <c r="AM62" s="114">
        <v>15</v>
      </c>
    </row>
    <row r="63" spans="1:39" s="115" customFormat="1" ht="17.25" customHeight="1">
      <c r="A63" s="125" t="s">
        <v>216</v>
      </c>
      <c r="B63" s="124" t="s">
        <v>208</v>
      </c>
      <c r="C63" s="111">
        <v>0</v>
      </c>
      <c r="D63" s="112">
        <v>0</v>
      </c>
      <c r="E63" s="111">
        <v>0</v>
      </c>
      <c r="F63" s="111">
        <v>0</v>
      </c>
      <c r="G63" s="112">
        <v>0</v>
      </c>
      <c r="H63" s="112">
        <v>0</v>
      </c>
      <c r="I63" s="112">
        <v>0</v>
      </c>
      <c r="J63" s="112">
        <v>0</v>
      </c>
      <c r="K63" s="111">
        <v>0</v>
      </c>
      <c r="L63" s="111">
        <v>0</v>
      </c>
      <c r="M63" s="111">
        <v>0</v>
      </c>
      <c r="N63" s="113">
        <v>1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1">
        <f t="shared" si="6"/>
        <v>1</v>
      </c>
      <c r="V63" s="113">
        <v>0</v>
      </c>
      <c r="W63" s="113">
        <v>0</v>
      </c>
      <c r="X63" s="113">
        <v>0</v>
      </c>
      <c r="Y63" s="113">
        <v>0</v>
      </c>
      <c r="Z63" s="111">
        <v>0</v>
      </c>
      <c r="AA63" s="112">
        <v>0</v>
      </c>
      <c r="AB63" s="112">
        <v>0</v>
      </c>
      <c r="AC63" s="111">
        <v>0</v>
      </c>
      <c r="AD63" s="111">
        <v>0</v>
      </c>
      <c r="AE63" s="111">
        <v>0</v>
      </c>
      <c r="AF63" s="113">
        <v>0</v>
      </c>
      <c r="AG63" s="113"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4">
        <f>SUM(C63:M63,U63,Z63,AA62,AB62,AC63,AD63,AE63)</f>
        <v>1</v>
      </c>
    </row>
    <row r="64" spans="1:39" s="115" customFormat="1" ht="17.25" customHeight="1">
      <c r="A64" s="125" t="s">
        <v>217</v>
      </c>
      <c r="B64" s="124" t="s">
        <v>218</v>
      </c>
      <c r="C64" s="111">
        <v>0</v>
      </c>
      <c r="D64" s="112">
        <v>0</v>
      </c>
      <c r="E64" s="111">
        <v>0</v>
      </c>
      <c r="F64" s="111">
        <v>0</v>
      </c>
      <c r="G64" s="112">
        <v>0</v>
      </c>
      <c r="H64" s="112">
        <v>0</v>
      </c>
      <c r="I64" s="112">
        <v>0</v>
      </c>
      <c r="J64" s="112">
        <v>0</v>
      </c>
      <c r="K64" s="111">
        <v>0</v>
      </c>
      <c r="L64" s="111">
        <v>0</v>
      </c>
      <c r="M64" s="111">
        <v>0</v>
      </c>
      <c r="N64" s="113">
        <v>5</v>
      </c>
      <c r="O64" s="113">
        <v>0</v>
      </c>
      <c r="P64" s="113">
        <v>0</v>
      </c>
      <c r="Q64" s="113">
        <v>1</v>
      </c>
      <c r="R64" s="113">
        <v>0</v>
      </c>
      <c r="S64" s="113">
        <v>0</v>
      </c>
      <c r="T64" s="113">
        <v>0</v>
      </c>
      <c r="U64" s="111">
        <f t="shared" si="6"/>
        <v>6</v>
      </c>
      <c r="V64" s="113">
        <v>0</v>
      </c>
      <c r="W64" s="113">
        <v>0</v>
      </c>
      <c r="X64" s="113">
        <v>0</v>
      </c>
      <c r="Y64" s="113">
        <v>0</v>
      </c>
      <c r="Z64" s="111">
        <v>0</v>
      </c>
      <c r="AA64" s="112">
        <v>0</v>
      </c>
      <c r="AB64" s="112">
        <v>0</v>
      </c>
      <c r="AC64" s="111">
        <v>0</v>
      </c>
      <c r="AD64" s="111">
        <v>0</v>
      </c>
      <c r="AE64" s="111">
        <v>1</v>
      </c>
      <c r="AF64" s="113">
        <v>0</v>
      </c>
      <c r="AG64" s="113">
        <v>0</v>
      </c>
      <c r="AH64" s="113">
        <v>1</v>
      </c>
      <c r="AI64" s="113">
        <v>0</v>
      </c>
      <c r="AJ64" s="113">
        <v>0</v>
      </c>
      <c r="AK64" s="113">
        <v>0</v>
      </c>
      <c r="AL64" s="113">
        <v>0</v>
      </c>
      <c r="AM64" s="114">
        <v>7</v>
      </c>
    </row>
    <row r="65" spans="1:39" s="115" customFormat="1" ht="17.25" customHeight="1">
      <c r="A65" s="125" t="s">
        <v>225</v>
      </c>
      <c r="B65" s="124" t="s">
        <v>175</v>
      </c>
      <c r="C65" s="111">
        <v>1</v>
      </c>
      <c r="D65" s="112">
        <v>0</v>
      </c>
      <c r="E65" s="111">
        <v>0</v>
      </c>
      <c r="F65" s="111">
        <v>0</v>
      </c>
      <c r="G65" s="112">
        <v>0</v>
      </c>
      <c r="H65" s="112">
        <v>0</v>
      </c>
      <c r="I65" s="112">
        <v>0</v>
      </c>
      <c r="J65" s="112">
        <v>0</v>
      </c>
      <c r="K65" s="111">
        <v>0</v>
      </c>
      <c r="L65" s="111">
        <v>0</v>
      </c>
      <c r="M65" s="111">
        <v>1</v>
      </c>
      <c r="N65" s="113">
        <v>4</v>
      </c>
      <c r="O65" s="113">
        <v>1</v>
      </c>
      <c r="P65" s="113">
        <v>0</v>
      </c>
      <c r="Q65" s="113">
        <v>0</v>
      </c>
      <c r="R65" s="113">
        <v>0</v>
      </c>
      <c r="S65" s="113">
        <v>1</v>
      </c>
      <c r="T65" s="113">
        <v>0</v>
      </c>
      <c r="U65" s="111">
        <f t="shared" si="6"/>
        <v>6</v>
      </c>
      <c r="V65" s="113">
        <v>0</v>
      </c>
      <c r="W65" s="113">
        <v>0</v>
      </c>
      <c r="X65" s="113">
        <v>0</v>
      </c>
      <c r="Y65" s="113">
        <v>0</v>
      </c>
      <c r="Z65" s="111">
        <v>0</v>
      </c>
      <c r="AA65" s="112">
        <v>0</v>
      </c>
      <c r="AB65" s="112">
        <v>0</v>
      </c>
      <c r="AC65" s="111">
        <v>0</v>
      </c>
      <c r="AD65" s="111">
        <v>0</v>
      </c>
      <c r="AE65" s="111">
        <v>0</v>
      </c>
      <c r="AF65" s="113">
        <v>0</v>
      </c>
      <c r="AG65" s="113"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4">
        <f>SUM(C65:M65,U65,Z65,AA63,AB63,AC65,AD65,AE65)</f>
        <v>8</v>
      </c>
    </row>
    <row r="66" spans="1:39" s="115" customFormat="1" ht="17.25" customHeight="1">
      <c r="A66" s="125" t="s">
        <v>220</v>
      </c>
      <c r="B66" s="124" t="s">
        <v>208</v>
      </c>
      <c r="C66" s="111">
        <v>0</v>
      </c>
      <c r="D66" s="112">
        <v>0</v>
      </c>
      <c r="E66" s="111">
        <v>0</v>
      </c>
      <c r="F66" s="111">
        <v>1</v>
      </c>
      <c r="G66" s="112">
        <v>0</v>
      </c>
      <c r="H66" s="112">
        <v>0</v>
      </c>
      <c r="I66" s="112">
        <v>0</v>
      </c>
      <c r="J66" s="112">
        <v>0</v>
      </c>
      <c r="K66" s="111">
        <v>0</v>
      </c>
      <c r="L66" s="111">
        <v>0</v>
      </c>
      <c r="M66" s="111">
        <v>1</v>
      </c>
      <c r="N66" s="113">
        <v>14</v>
      </c>
      <c r="O66" s="113">
        <v>0</v>
      </c>
      <c r="P66" s="113">
        <v>0</v>
      </c>
      <c r="Q66" s="113">
        <v>2</v>
      </c>
      <c r="R66" s="113">
        <v>1</v>
      </c>
      <c r="S66" s="113">
        <v>1</v>
      </c>
      <c r="T66" s="113">
        <v>0</v>
      </c>
      <c r="U66" s="111">
        <f t="shared" si="6"/>
        <v>18</v>
      </c>
      <c r="V66" s="113">
        <v>0</v>
      </c>
      <c r="W66" s="113">
        <v>0</v>
      </c>
      <c r="X66" s="113">
        <v>0</v>
      </c>
      <c r="Y66" s="113">
        <v>0</v>
      </c>
      <c r="Z66" s="111">
        <v>0</v>
      </c>
      <c r="AA66" s="112">
        <v>1</v>
      </c>
      <c r="AB66" s="112">
        <v>0</v>
      </c>
      <c r="AC66" s="111">
        <v>0</v>
      </c>
      <c r="AD66" s="111">
        <v>0</v>
      </c>
      <c r="AE66" s="111">
        <v>0</v>
      </c>
      <c r="AF66" s="113">
        <v>0</v>
      </c>
      <c r="AG66" s="113"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4">
        <v>21</v>
      </c>
    </row>
    <row r="67" spans="1:39" s="115" customFormat="1" ht="17.25" customHeight="1">
      <c r="A67" s="125" t="s">
        <v>176</v>
      </c>
      <c r="B67" s="124" t="s">
        <v>134</v>
      </c>
      <c r="C67" s="111">
        <v>0</v>
      </c>
      <c r="D67" s="112">
        <v>0</v>
      </c>
      <c r="E67" s="111">
        <v>0</v>
      </c>
      <c r="F67" s="111">
        <v>0</v>
      </c>
      <c r="G67" s="112">
        <v>0</v>
      </c>
      <c r="H67" s="112">
        <v>0</v>
      </c>
      <c r="I67" s="112">
        <v>0</v>
      </c>
      <c r="J67" s="112">
        <v>0</v>
      </c>
      <c r="K67" s="111">
        <v>0</v>
      </c>
      <c r="L67" s="111">
        <v>0</v>
      </c>
      <c r="M67" s="111">
        <v>5</v>
      </c>
      <c r="N67" s="113">
        <v>7</v>
      </c>
      <c r="O67" s="113">
        <v>1</v>
      </c>
      <c r="P67" s="113">
        <v>0</v>
      </c>
      <c r="Q67" s="113">
        <v>4</v>
      </c>
      <c r="R67" s="113">
        <v>0</v>
      </c>
      <c r="S67" s="113">
        <v>0</v>
      </c>
      <c r="T67" s="113">
        <v>0</v>
      </c>
      <c r="U67" s="111">
        <v>12</v>
      </c>
      <c r="V67" s="113">
        <v>0</v>
      </c>
      <c r="W67" s="113">
        <v>0</v>
      </c>
      <c r="X67" s="113">
        <v>0</v>
      </c>
      <c r="Y67" s="113">
        <v>1</v>
      </c>
      <c r="Z67" s="111">
        <f>SUM(V67:Y67)</f>
        <v>1</v>
      </c>
      <c r="AA67" s="112">
        <v>0</v>
      </c>
      <c r="AB67" s="112">
        <v>0</v>
      </c>
      <c r="AC67" s="111">
        <v>0</v>
      </c>
      <c r="AD67" s="111">
        <v>0</v>
      </c>
      <c r="AE67" s="111">
        <v>1</v>
      </c>
      <c r="AF67" s="113">
        <v>0</v>
      </c>
      <c r="AG67" s="113">
        <v>0</v>
      </c>
      <c r="AH67" s="113">
        <v>1</v>
      </c>
      <c r="AI67" s="113">
        <v>0</v>
      </c>
      <c r="AJ67" s="113">
        <v>0</v>
      </c>
      <c r="AK67" s="113">
        <v>0</v>
      </c>
      <c r="AL67" s="113">
        <v>0</v>
      </c>
      <c r="AM67" s="114">
        <v>9</v>
      </c>
    </row>
    <row r="68" spans="1:39" s="115" customFormat="1" ht="17.25" customHeight="1">
      <c r="A68" s="125" t="s">
        <v>177</v>
      </c>
      <c r="B68" s="124" t="s">
        <v>143</v>
      </c>
      <c r="C68" s="111">
        <v>1</v>
      </c>
      <c r="D68" s="112">
        <v>0</v>
      </c>
      <c r="E68" s="111">
        <v>1</v>
      </c>
      <c r="F68" s="111">
        <v>0</v>
      </c>
      <c r="G68" s="112">
        <v>0</v>
      </c>
      <c r="H68" s="112">
        <v>0</v>
      </c>
      <c r="I68" s="112">
        <v>0</v>
      </c>
      <c r="J68" s="112">
        <v>0</v>
      </c>
      <c r="K68" s="111">
        <v>0</v>
      </c>
      <c r="L68" s="111">
        <v>0</v>
      </c>
      <c r="M68" s="111">
        <v>0</v>
      </c>
      <c r="N68" s="113">
        <v>1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1">
        <f t="shared" si="6"/>
        <v>1</v>
      </c>
      <c r="V68" s="113">
        <v>0</v>
      </c>
      <c r="W68" s="113">
        <v>0</v>
      </c>
      <c r="X68" s="113">
        <v>0</v>
      </c>
      <c r="Y68" s="113">
        <v>0</v>
      </c>
      <c r="Z68" s="111">
        <v>0</v>
      </c>
      <c r="AA68" s="112">
        <v>0</v>
      </c>
      <c r="AB68" s="112">
        <v>0</v>
      </c>
      <c r="AC68" s="111">
        <v>0</v>
      </c>
      <c r="AD68" s="111">
        <v>0</v>
      </c>
      <c r="AE68" s="111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4">
        <v>3</v>
      </c>
    </row>
    <row r="69" spans="1:39" s="115" customFormat="1" ht="17.25" customHeight="1">
      <c r="A69" s="125" t="s">
        <v>221</v>
      </c>
      <c r="B69" s="124" t="s">
        <v>130</v>
      </c>
      <c r="C69" s="111">
        <v>2</v>
      </c>
      <c r="D69" s="112">
        <v>0</v>
      </c>
      <c r="E69" s="111">
        <v>0</v>
      </c>
      <c r="F69" s="111">
        <v>0</v>
      </c>
      <c r="G69" s="112">
        <v>1</v>
      </c>
      <c r="H69" s="112">
        <v>0</v>
      </c>
      <c r="I69" s="112">
        <v>0</v>
      </c>
      <c r="J69" s="112">
        <v>0</v>
      </c>
      <c r="K69" s="111">
        <v>0</v>
      </c>
      <c r="L69" s="111">
        <v>0</v>
      </c>
      <c r="M69" s="111">
        <v>0</v>
      </c>
      <c r="N69" s="113">
        <v>1</v>
      </c>
      <c r="O69" s="113">
        <v>0</v>
      </c>
      <c r="P69" s="113">
        <v>0</v>
      </c>
      <c r="Q69" s="113">
        <v>0</v>
      </c>
      <c r="R69" s="113">
        <v>0</v>
      </c>
      <c r="S69" s="113">
        <v>0</v>
      </c>
      <c r="T69" s="113">
        <v>0</v>
      </c>
      <c r="U69" s="111">
        <f t="shared" si="6"/>
        <v>1</v>
      </c>
      <c r="V69" s="113">
        <v>0</v>
      </c>
      <c r="W69" s="113">
        <v>0</v>
      </c>
      <c r="X69" s="113">
        <v>0</v>
      </c>
      <c r="Y69" s="113">
        <v>0</v>
      </c>
      <c r="Z69" s="111">
        <v>0</v>
      </c>
      <c r="AA69" s="112">
        <v>0</v>
      </c>
      <c r="AB69" s="112">
        <v>0</v>
      </c>
      <c r="AC69" s="111">
        <v>0</v>
      </c>
      <c r="AD69" s="111">
        <v>0</v>
      </c>
      <c r="AE69" s="111">
        <v>0</v>
      </c>
      <c r="AF69" s="113">
        <v>0</v>
      </c>
      <c r="AG69" s="113">
        <v>0</v>
      </c>
      <c r="AH69" s="113">
        <v>0</v>
      </c>
      <c r="AI69" s="113">
        <v>0</v>
      </c>
      <c r="AJ69" s="113">
        <v>0</v>
      </c>
      <c r="AK69" s="113">
        <v>0</v>
      </c>
      <c r="AL69" s="113">
        <v>0</v>
      </c>
      <c r="AM69" s="114">
        <f>SUM(C69:M69,U69,Z69,AA68,AB68,AC69,AD69,AE69)</f>
        <v>4</v>
      </c>
    </row>
    <row r="70" spans="1:39" s="115" customFormat="1" ht="17.25" customHeight="1">
      <c r="A70" s="125" t="s">
        <v>178</v>
      </c>
      <c r="B70" s="124" t="s">
        <v>168</v>
      </c>
      <c r="C70" s="111">
        <v>1</v>
      </c>
      <c r="D70" s="112">
        <v>0</v>
      </c>
      <c r="E70" s="111">
        <v>0</v>
      </c>
      <c r="F70" s="111">
        <v>0</v>
      </c>
      <c r="G70" s="112">
        <v>0</v>
      </c>
      <c r="H70" s="112">
        <v>0</v>
      </c>
      <c r="I70" s="112">
        <v>0</v>
      </c>
      <c r="J70" s="112">
        <v>0</v>
      </c>
      <c r="K70" s="111">
        <v>0</v>
      </c>
      <c r="L70" s="111">
        <v>0</v>
      </c>
      <c r="M70" s="111">
        <v>2</v>
      </c>
      <c r="N70" s="113">
        <v>2</v>
      </c>
      <c r="O70" s="113">
        <v>0</v>
      </c>
      <c r="P70" s="113">
        <v>1</v>
      </c>
      <c r="Q70" s="113">
        <v>0</v>
      </c>
      <c r="R70" s="113">
        <v>0</v>
      </c>
      <c r="S70" s="113">
        <v>0</v>
      </c>
      <c r="T70" s="113">
        <v>0</v>
      </c>
      <c r="U70" s="111">
        <f t="shared" si="6"/>
        <v>3</v>
      </c>
      <c r="V70" s="113">
        <v>0</v>
      </c>
      <c r="W70" s="113">
        <v>0</v>
      </c>
      <c r="X70" s="113">
        <v>0</v>
      </c>
      <c r="Y70" s="113">
        <v>1</v>
      </c>
      <c r="Z70" s="111">
        <f>SUM(V70:Y70)</f>
        <v>1</v>
      </c>
      <c r="AA70" s="112">
        <v>0</v>
      </c>
      <c r="AB70" s="112">
        <v>0</v>
      </c>
      <c r="AC70" s="111">
        <v>0</v>
      </c>
      <c r="AD70" s="111">
        <v>0</v>
      </c>
      <c r="AE70" s="111">
        <v>0</v>
      </c>
      <c r="AF70" s="113">
        <v>0</v>
      </c>
      <c r="AG70" s="113">
        <v>0</v>
      </c>
      <c r="AH70" s="113">
        <v>0</v>
      </c>
      <c r="AI70" s="113">
        <v>0</v>
      </c>
      <c r="AJ70" s="113">
        <v>0</v>
      </c>
      <c r="AK70" s="113">
        <v>0</v>
      </c>
      <c r="AL70" s="113">
        <v>0</v>
      </c>
      <c r="AM70" s="114">
        <f>SUM(C70:M70,U70,Z70,AA69,AB69,AC70,AD70,AE70)</f>
        <v>7</v>
      </c>
    </row>
    <row r="71" spans="1:39" s="115" customFormat="1" ht="17.25" customHeight="1">
      <c r="A71" s="125" t="s">
        <v>179</v>
      </c>
      <c r="B71" s="124" t="s">
        <v>180</v>
      </c>
      <c r="C71" s="111">
        <v>0</v>
      </c>
      <c r="D71" s="112">
        <v>0</v>
      </c>
      <c r="E71" s="111">
        <v>0</v>
      </c>
      <c r="F71" s="111">
        <v>0</v>
      </c>
      <c r="G71" s="112">
        <v>0</v>
      </c>
      <c r="H71" s="112">
        <v>0</v>
      </c>
      <c r="I71" s="112">
        <v>0</v>
      </c>
      <c r="J71" s="112">
        <v>0</v>
      </c>
      <c r="K71" s="111">
        <v>0</v>
      </c>
      <c r="L71" s="111">
        <v>0</v>
      </c>
      <c r="M71" s="111">
        <v>0</v>
      </c>
      <c r="N71" s="113">
        <v>2</v>
      </c>
      <c r="O71" s="113">
        <v>0</v>
      </c>
      <c r="P71" s="113">
        <v>1</v>
      </c>
      <c r="Q71" s="113">
        <v>1</v>
      </c>
      <c r="R71" s="113">
        <v>1</v>
      </c>
      <c r="S71" s="113">
        <v>0</v>
      </c>
      <c r="T71" s="113">
        <v>0</v>
      </c>
      <c r="U71" s="111">
        <f t="shared" si="6"/>
        <v>5</v>
      </c>
      <c r="V71" s="113">
        <v>0</v>
      </c>
      <c r="W71" s="113">
        <v>0</v>
      </c>
      <c r="X71" s="113">
        <v>0</v>
      </c>
      <c r="Y71" s="113">
        <v>0</v>
      </c>
      <c r="Z71" s="111">
        <v>0</v>
      </c>
      <c r="AA71" s="112">
        <v>1</v>
      </c>
      <c r="AB71" s="112">
        <v>0</v>
      </c>
      <c r="AC71" s="111">
        <v>0</v>
      </c>
      <c r="AD71" s="111">
        <v>0</v>
      </c>
      <c r="AE71" s="111">
        <v>0</v>
      </c>
      <c r="AF71" s="113">
        <v>0</v>
      </c>
      <c r="AG71" s="113">
        <v>0</v>
      </c>
      <c r="AH71" s="113">
        <v>0</v>
      </c>
      <c r="AI71" s="113">
        <v>0</v>
      </c>
      <c r="AJ71" s="113">
        <v>0</v>
      </c>
      <c r="AK71" s="113">
        <v>0</v>
      </c>
      <c r="AL71" s="113">
        <v>0</v>
      </c>
      <c r="AM71" s="114">
        <v>6</v>
      </c>
    </row>
    <row r="72" spans="1:39" s="115" customFormat="1" ht="17.25" customHeight="1">
      <c r="A72" s="125" t="s">
        <v>181</v>
      </c>
      <c r="B72" s="124" t="s">
        <v>182</v>
      </c>
      <c r="C72" s="111">
        <v>1</v>
      </c>
      <c r="D72" s="112">
        <v>0</v>
      </c>
      <c r="E72" s="111">
        <v>0</v>
      </c>
      <c r="F72" s="111">
        <v>0</v>
      </c>
      <c r="G72" s="112">
        <v>0</v>
      </c>
      <c r="H72" s="112">
        <v>0</v>
      </c>
      <c r="I72" s="112">
        <v>0</v>
      </c>
      <c r="J72" s="112">
        <v>0</v>
      </c>
      <c r="K72" s="111">
        <v>0</v>
      </c>
      <c r="L72" s="111">
        <v>0</v>
      </c>
      <c r="M72" s="111">
        <v>0</v>
      </c>
      <c r="N72" s="113">
        <v>0</v>
      </c>
      <c r="O72" s="113">
        <v>0</v>
      </c>
      <c r="P72" s="113">
        <v>0</v>
      </c>
      <c r="Q72" s="113">
        <v>0</v>
      </c>
      <c r="R72" s="113">
        <v>0</v>
      </c>
      <c r="S72" s="113">
        <v>0</v>
      </c>
      <c r="T72" s="113">
        <v>0</v>
      </c>
      <c r="U72" s="111">
        <v>0</v>
      </c>
      <c r="V72" s="113">
        <v>0</v>
      </c>
      <c r="W72" s="113">
        <v>0</v>
      </c>
      <c r="X72" s="113">
        <v>0</v>
      </c>
      <c r="Y72" s="113">
        <v>0</v>
      </c>
      <c r="Z72" s="111">
        <v>0</v>
      </c>
      <c r="AA72" s="112">
        <v>2</v>
      </c>
      <c r="AB72" s="112">
        <v>0</v>
      </c>
      <c r="AC72" s="111">
        <v>1</v>
      </c>
      <c r="AD72" s="111">
        <v>0</v>
      </c>
      <c r="AE72" s="111">
        <v>0</v>
      </c>
      <c r="AF72" s="113">
        <v>0</v>
      </c>
      <c r="AG72" s="113">
        <v>0</v>
      </c>
      <c r="AH72" s="113">
        <v>1</v>
      </c>
      <c r="AI72" s="113">
        <v>0</v>
      </c>
      <c r="AJ72" s="113">
        <v>0</v>
      </c>
      <c r="AK72" s="113">
        <v>0</v>
      </c>
      <c r="AL72" s="113">
        <v>0</v>
      </c>
      <c r="AM72" s="114">
        <v>5</v>
      </c>
    </row>
    <row r="73" spans="1:39" s="134" customFormat="1" ht="17.25" customHeight="1">
      <c r="A73" s="136" t="s">
        <v>183</v>
      </c>
      <c r="B73" s="137" t="s">
        <v>110</v>
      </c>
      <c r="C73" s="130">
        <v>7</v>
      </c>
      <c r="D73" s="131">
        <v>0</v>
      </c>
      <c r="E73" s="130">
        <v>1</v>
      </c>
      <c r="F73" s="130">
        <v>1</v>
      </c>
      <c r="G73" s="131">
        <v>0</v>
      </c>
      <c r="H73" s="131">
        <v>0</v>
      </c>
      <c r="I73" s="131">
        <v>0</v>
      </c>
      <c r="J73" s="131">
        <v>0</v>
      </c>
      <c r="K73" s="130">
        <v>0</v>
      </c>
      <c r="L73" s="130">
        <v>0</v>
      </c>
      <c r="M73" s="130">
        <v>3</v>
      </c>
      <c r="N73" s="132">
        <v>37</v>
      </c>
      <c r="O73" s="132">
        <v>1</v>
      </c>
      <c r="P73" s="132">
        <v>2</v>
      </c>
      <c r="Q73" s="132">
        <v>4</v>
      </c>
      <c r="R73" s="132">
        <v>3</v>
      </c>
      <c r="S73" s="132">
        <v>7</v>
      </c>
      <c r="T73" s="132">
        <v>1</v>
      </c>
      <c r="U73" s="130">
        <f t="shared" si="6"/>
        <v>55</v>
      </c>
      <c r="V73" s="132">
        <v>0</v>
      </c>
      <c r="W73" s="132">
        <v>1</v>
      </c>
      <c r="X73" s="132">
        <v>0</v>
      </c>
      <c r="Y73" s="132">
        <v>1</v>
      </c>
      <c r="Z73" s="130">
        <f>SUM(V73:Y73)</f>
        <v>2</v>
      </c>
      <c r="AA73" s="131">
        <v>1</v>
      </c>
      <c r="AB73" s="131">
        <v>0</v>
      </c>
      <c r="AC73" s="130">
        <v>0</v>
      </c>
      <c r="AD73" s="130">
        <v>0</v>
      </c>
      <c r="AE73" s="130">
        <v>0</v>
      </c>
      <c r="AF73" s="132">
        <v>0</v>
      </c>
      <c r="AG73" s="132">
        <v>0</v>
      </c>
      <c r="AH73" s="132">
        <v>0</v>
      </c>
      <c r="AI73" s="132">
        <v>0</v>
      </c>
      <c r="AJ73" s="132">
        <v>0</v>
      </c>
      <c r="AK73" s="132">
        <v>0</v>
      </c>
      <c r="AL73" s="132">
        <v>0</v>
      </c>
      <c r="AM73" s="133">
        <v>70</v>
      </c>
    </row>
    <row r="74" spans="1:39" s="115" customFormat="1" ht="17.25" customHeight="1" thickBot="1">
      <c r="A74" s="135" t="s">
        <v>152</v>
      </c>
      <c r="B74" s="118" t="s">
        <v>184</v>
      </c>
      <c r="C74" s="119">
        <v>3</v>
      </c>
      <c r="D74" s="120">
        <v>0</v>
      </c>
      <c r="E74" s="119">
        <v>1</v>
      </c>
      <c r="F74" s="119">
        <v>0</v>
      </c>
      <c r="G74" s="120">
        <v>0</v>
      </c>
      <c r="H74" s="120">
        <v>0</v>
      </c>
      <c r="I74" s="120">
        <v>0</v>
      </c>
      <c r="J74" s="120">
        <v>0</v>
      </c>
      <c r="K74" s="119">
        <v>0</v>
      </c>
      <c r="L74" s="119">
        <v>0</v>
      </c>
      <c r="M74" s="119">
        <v>0</v>
      </c>
      <c r="N74" s="121">
        <v>4</v>
      </c>
      <c r="O74" s="121">
        <v>0</v>
      </c>
      <c r="P74" s="121">
        <v>0</v>
      </c>
      <c r="Q74" s="121">
        <v>0</v>
      </c>
      <c r="R74" s="121">
        <v>0</v>
      </c>
      <c r="S74" s="121">
        <v>1</v>
      </c>
      <c r="T74" s="121">
        <v>0</v>
      </c>
      <c r="U74" s="119">
        <f t="shared" si="6"/>
        <v>5</v>
      </c>
      <c r="V74" s="121">
        <v>0</v>
      </c>
      <c r="W74" s="121">
        <v>0</v>
      </c>
      <c r="X74" s="121">
        <v>0</v>
      </c>
      <c r="Y74" s="121">
        <v>0</v>
      </c>
      <c r="Z74" s="119">
        <v>0</v>
      </c>
      <c r="AA74" s="120">
        <v>0</v>
      </c>
      <c r="AB74" s="120">
        <v>0</v>
      </c>
      <c r="AC74" s="119">
        <v>0</v>
      </c>
      <c r="AD74" s="119">
        <v>0</v>
      </c>
      <c r="AE74" s="119">
        <v>0</v>
      </c>
      <c r="AF74" s="121">
        <v>0</v>
      </c>
      <c r="AG74" s="121"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2">
        <v>9</v>
      </c>
    </row>
  </sheetData>
  <printOptions horizontalCentered="1"/>
  <pageMargins left="0.1968503937007874" right="0.1968503937007874" top="0.5118110236220472" bottom="0.4330708661417323" header="0.31496062992125984" footer="0.2755905511811024"/>
  <pageSetup horizontalDpi="600" verticalDpi="600" orientation="landscape" paperSize="9" scale="60" r:id="rId1"/>
  <headerFooter alignWithMargins="0">
    <oddFooter>&amp;L&amp;9ΠΚΣ - Εκλογές, 16 Ιανουαρίου 2005&amp;R&amp;"Arial Greek,Πλάγια"&amp;8Σελίδα &amp;P από &amp;N</oddFooter>
  </headerFooter>
  <rowBreaks count="3" manualBreakCount="3">
    <brk id="1" max="255" man="1"/>
    <brk id="16" max="255" man="1"/>
    <brk id="44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Xenokratis Kostatos</dc:creator>
  <cp:keywords/>
  <dc:description/>
  <cp:lastModifiedBy>Jos</cp:lastModifiedBy>
  <cp:lastPrinted>2007-03-11T16:20:11Z</cp:lastPrinted>
  <dcterms:created xsi:type="dcterms:W3CDTF">2007-03-11T13:30:32Z</dcterms:created>
  <dcterms:modified xsi:type="dcterms:W3CDTF">2007-03-30T06:51:22Z</dcterms:modified>
  <cp:category/>
  <cp:version/>
  <cp:contentType/>
  <cp:contentStatus/>
</cp:coreProperties>
</file>